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ченское СП\Desktop\Решения за.2024\Реш.2 кв 2024\Решения 2кв.2024\Исполн.2кв.2024\"/>
    </mc:Choice>
  </mc:AlternateContent>
  <bookViews>
    <workbookView xWindow="360" yWindow="276" windowWidth="14940" windowHeight="9156" activeTab="1"/>
  </bookViews>
  <sheets>
    <sheet name="1" sheetId="1" r:id="rId1"/>
    <sheet name="2" sheetId="2" r:id="rId2"/>
  </sheets>
  <definedNames>
    <definedName name="APPT" localSheetId="0">'1'!$A$14</definedName>
    <definedName name="APPT" localSheetId="1">'2'!$B$14</definedName>
    <definedName name="FIO" localSheetId="0">'1'!$F$14</definedName>
    <definedName name="FIO" localSheetId="1">'2'!$G$14</definedName>
    <definedName name="LAST_CELL" localSheetId="0">'1'!#REF!</definedName>
    <definedName name="LAST_CELL" localSheetId="1">'2'!#REF!</definedName>
    <definedName name="SIGN" localSheetId="0">'1'!$A$14:$H$15</definedName>
    <definedName name="SIGN" localSheetId="1">'2'!$B$14:$I$15</definedName>
  </definedNames>
  <calcPr calcId="162913"/>
</workbook>
</file>

<file path=xl/calcChain.xml><?xml version="1.0" encoding="utf-8"?>
<calcChain xmlns="http://schemas.openxmlformats.org/spreadsheetml/2006/main">
  <c r="F106" i="1" l="1"/>
  <c r="F77" i="1"/>
  <c r="F102" i="1"/>
  <c r="F61" i="1"/>
  <c r="E106" i="1"/>
  <c r="E61" i="1"/>
  <c r="G15" i="2" l="1"/>
  <c r="G85" i="2"/>
  <c r="G88" i="2"/>
  <c r="G104" i="2"/>
  <c r="E102" i="1" l="1"/>
  <c r="F104" i="2" l="1"/>
  <c r="F24" i="2"/>
  <c r="G90" i="2" l="1"/>
  <c r="F90" i="2"/>
  <c r="F15" i="1"/>
  <c r="F87" i="1"/>
  <c r="E90" i="1"/>
  <c r="E87" i="1" s="1"/>
  <c r="F40" i="1" l="1"/>
  <c r="F6" i="1"/>
  <c r="G7" i="2" l="1"/>
  <c r="F86" i="2"/>
  <c r="F68" i="2"/>
  <c r="G97" i="2" l="1"/>
  <c r="F41" i="1"/>
  <c r="F9" i="1"/>
  <c r="E33" i="1" l="1"/>
  <c r="E15" i="1"/>
  <c r="E14" i="1"/>
  <c r="F15" i="2"/>
  <c r="F14" i="2"/>
  <c r="F13" i="2"/>
  <c r="G55" i="2"/>
  <c r="G13" i="2"/>
  <c r="G12" i="2"/>
  <c r="G108" i="2" s="1"/>
  <c r="F12" i="1"/>
  <c r="E65" i="1" l="1"/>
  <c r="E12" i="1"/>
  <c r="F85" i="2" l="1"/>
  <c r="E52" i="1"/>
  <c r="E41" i="1"/>
  <c r="E7" i="1"/>
  <c r="F54" i="1" l="1"/>
  <c r="F85" i="1"/>
  <c r="F83" i="1"/>
  <c r="F80" i="1"/>
  <c r="F79" i="1" s="1"/>
  <c r="F31" i="1"/>
  <c r="F29" i="1"/>
  <c r="E73" i="1"/>
  <c r="E72" i="1" s="1"/>
  <c r="F63" i="1"/>
  <c r="F62" i="1" s="1"/>
  <c r="F60" i="1" s="1"/>
  <c r="E63" i="1"/>
  <c r="E62" i="1" s="1"/>
  <c r="E60" i="1" s="1"/>
  <c r="G83" i="2"/>
  <c r="G81" i="2"/>
  <c r="G54" i="2"/>
  <c r="G29" i="2"/>
  <c r="G28" i="2" s="1"/>
  <c r="F71" i="2"/>
  <c r="F67" i="2" s="1"/>
  <c r="F65" i="2" s="1"/>
  <c r="G62" i="2"/>
  <c r="F62" i="2"/>
  <c r="F60" i="2" s="1"/>
  <c r="F59" i="2" s="1"/>
  <c r="G24" i="2"/>
  <c r="G101" i="2"/>
  <c r="G100" i="2" s="1"/>
  <c r="G99" i="2" s="1"/>
  <c r="G49" i="2"/>
  <c r="G48" i="2" s="1"/>
  <c r="G47" i="2" s="1"/>
  <c r="G34" i="2"/>
  <c r="G33" i="2" s="1"/>
  <c r="G9" i="2"/>
  <c r="G8" i="2" s="1"/>
  <c r="G6" i="2" s="1"/>
  <c r="F93" i="2"/>
  <c r="F78" i="2"/>
  <c r="F77" i="2" s="1"/>
  <c r="F57" i="2"/>
  <c r="E94" i="1"/>
  <c r="E92" i="1"/>
  <c r="E80" i="1"/>
  <c r="E79" i="1" s="1"/>
  <c r="E58" i="1"/>
  <c r="E57" i="1" s="1"/>
  <c r="F49" i="1"/>
  <c r="F48" i="1" s="1"/>
  <c r="F45" i="1" s="1"/>
  <c r="F100" i="1"/>
  <c r="F99" i="1" s="1"/>
  <c r="F98" i="1" s="1"/>
  <c r="F34" i="1"/>
  <c r="F33" i="1" s="1"/>
  <c r="F8" i="1"/>
  <c r="F7" i="1" s="1"/>
  <c r="G77" i="2"/>
  <c r="F95" i="2"/>
  <c r="G95" i="2"/>
  <c r="G93" i="2"/>
  <c r="G71" i="2"/>
  <c r="G41" i="2"/>
  <c r="G40" i="2" s="1"/>
  <c r="G39" i="2" s="1"/>
  <c r="G38" i="2" s="1"/>
  <c r="F31" i="2"/>
  <c r="F29" i="2"/>
  <c r="E31" i="1"/>
  <c r="E29" i="1"/>
  <c r="F94" i="1"/>
  <c r="F90" i="1"/>
  <c r="F73" i="1"/>
  <c r="F72" i="1" s="1"/>
  <c r="F36" i="1"/>
  <c r="E85" i="1"/>
  <c r="E83" i="1"/>
  <c r="E82" i="1" s="1"/>
  <c r="E70" i="1"/>
  <c r="E55" i="1"/>
  <c r="E54" i="1" s="1"/>
  <c r="E40" i="1"/>
  <c r="E36" i="1" s="1"/>
  <c r="E9" i="1"/>
  <c r="E8" i="1" s="1"/>
  <c r="E6" i="1" s="1"/>
  <c r="F92" i="1"/>
  <c r="F70" i="1"/>
  <c r="F58" i="1"/>
  <c r="F57" i="1" s="1"/>
  <c r="F14" i="1"/>
  <c r="G67" i="2"/>
  <c r="G65" i="2" s="1"/>
  <c r="G57" i="2"/>
  <c r="G14" i="2"/>
  <c r="F101" i="2"/>
  <c r="F100" i="2" s="1"/>
  <c r="F99" i="2" s="1"/>
  <c r="F88" i="2"/>
  <c r="F83" i="2"/>
  <c r="F75" i="2" s="1"/>
  <c r="F81" i="2"/>
  <c r="F55" i="2"/>
  <c r="F54" i="2" s="1"/>
  <c r="F49" i="2"/>
  <c r="F41" i="2"/>
  <c r="F40" i="2" s="1"/>
  <c r="F39" i="2" s="1"/>
  <c r="F38" i="2" s="1"/>
  <c r="F9" i="2"/>
  <c r="F8" i="2" s="1"/>
  <c r="F7" i="2" s="1"/>
  <c r="F6" i="2" s="1"/>
  <c r="E28" i="1" l="1"/>
  <c r="E26" i="1"/>
  <c r="F69" i="1"/>
  <c r="F68" i="1" s="1"/>
  <c r="F67" i="1"/>
  <c r="G60" i="2"/>
  <c r="G59" i="2" s="1"/>
  <c r="F48" i="2"/>
  <c r="F47" i="2" s="1"/>
  <c r="F45" i="2"/>
  <c r="E67" i="1"/>
  <c r="E77" i="1"/>
  <c r="E49" i="1"/>
  <c r="E48" i="1" s="1"/>
  <c r="E45" i="1"/>
  <c r="G70" i="2"/>
  <c r="F70" i="2"/>
  <c r="F66" i="2" s="1"/>
  <c r="G80" i="2"/>
  <c r="G27" i="2"/>
  <c r="G26" i="2" s="1"/>
  <c r="E100" i="1"/>
  <c r="E99" i="1" s="1"/>
  <c r="E98" i="1"/>
  <c r="F28" i="1"/>
  <c r="F27" i="1" s="1"/>
  <c r="F26" i="1" s="1"/>
  <c r="E69" i="1"/>
  <c r="E68" i="1" s="1"/>
  <c r="F53" i="2"/>
  <c r="F52" i="2" s="1"/>
  <c r="F82" i="1"/>
  <c r="F78" i="1" s="1"/>
  <c r="G53" i="2"/>
  <c r="G52" i="2" s="1"/>
  <c r="F53" i="1"/>
  <c r="F52" i="1" s="1"/>
  <c r="E53" i="1"/>
  <c r="E27" i="1"/>
  <c r="G66" i="2"/>
  <c r="F28" i="2"/>
  <c r="F26" i="2" s="1"/>
  <c r="F80" i="2"/>
  <c r="F76" i="2" s="1"/>
  <c r="F12" i="2"/>
  <c r="E13" i="1"/>
  <c r="F13" i="1"/>
  <c r="G76" i="2" l="1"/>
  <c r="G75" i="2"/>
  <c r="F108" i="2"/>
  <c r="F27" i="2"/>
  <c r="E78" i="1"/>
</calcChain>
</file>

<file path=xl/sharedStrings.xml><?xml version="1.0" encoding="utf-8"?>
<sst xmlns="http://schemas.openxmlformats.org/spreadsheetml/2006/main" count="790" uniqueCount="132">
  <si>
    <t>руб.</t>
  </si>
  <si>
    <t>КФСР</t>
  </si>
  <si>
    <t>КЦСР</t>
  </si>
  <si>
    <t>КВР</t>
  </si>
  <si>
    <t>Наименование кода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</si>
  <si>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</si>
  <si>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</si>
  <si>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9900000000</t>
  </si>
  <si>
    <t>Непрограммные направления деятельности</t>
  </si>
  <si>
    <t>Расходы общегосударственного характера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</si>
  <si>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</si>
  <si>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</si>
  <si>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</si>
  <si>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</si>
  <si>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</si>
  <si>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</si>
  <si>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</si>
  <si>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государственными органами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</si>
  <si>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</si>
  <si>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</si>
  <si>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</si>
  <si>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</si>
  <si>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</si>
  <si>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</si>
  <si>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</si>
  <si>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</si>
  <si>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</si>
  <si>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</si>
  <si>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</si>
  <si>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</si>
  <si>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</si>
  <si>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</si>
  <si>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</si>
  <si>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</si>
  <si>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0203</t>
  </si>
  <si>
    <t>Мобилизационная и вневойсковая подготовка</t>
  </si>
  <si>
    <t>Субвенции местным бюджетам для финансового обеспечения расходных обязательств муниципальных образований , возникающих при выполнении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</si>
  <si>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</si>
  <si>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0310</t>
  </si>
  <si>
    <t>Обеспечение пожарной безопасности</t>
  </si>
  <si>
    <t>Иные расходы на реализацию отраслевых мероприятий</t>
  </si>
  <si>
    <t>Проведение противоаварийных и противопожарных мероприятий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</si>
  <si>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</si>
  <si>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</si>
  <si>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</si>
  <si>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</si>
  <si>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0501</t>
  </si>
  <si>
    <t>Жилищное хозяйство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</si>
  <si>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</si>
  <si>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</si>
  <si>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</si>
  <si>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</si>
  <si>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</si>
  <si>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</si>
  <si>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</si>
  <si>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9900100000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</si>
  <si>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</si>
  <si>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Реализация приоритетного проекта "Формирование комфортной городской среды"</t>
  </si>
  <si>
    <t>Закупка товаров, работ, услуг в целях капитального ремонта государственного (муниципального) имущества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</si>
  <si>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</si>
  <si>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</si>
  <si>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9900760310</t>
  </si>
  <si>
    <t>Уличное освещение</t>
  </si>
  <si>
    <t>Прочие мероприятия по благоустройству поселения</t>
  </si>
  <si>
    <t>1003</t>
  </si>
  <si>
    <t>Социальное обеспечение населения</t>
  </si>
  <si>
    <t>Реализация иных функций органов местного самоуправления в области социальной политики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</si>
  <si>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</si>
  <si>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</si>
  <si>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Итого</t>
  </si>
  <si>
    <t>Ведомственная структура расходов бюджета Теченского сельского поселения</t>
  </si>
  <si>
    <t>КВСР</t>
  </si>
  <si>
    <t>913</t>
  </si>
  <si>
    <t>99001L5550</t>
  </si>
  <si>
    <t>99007S5551</t>
  </si>
  <si>
    <t>Софинансирование. Реализация приоритетного проекта "Формирование комфортной городской среды"(за счет средств с/п)</t>
  </si>
  <si>
    <t>0107</t>
  </si>
  <si>
    <t>9900402004</t>
  </si>
  <si>
    <t>880</t>
  </si>
  <si>
    <t>Специальные расходы</t>
  </si>
  <si>
    <t>Проведение выборов депутатов муниципального образования</t>
  </si>
  <si>
    <t>9900760351</t>
  </si>
  <si>
    <t>Прочие мероприятия по благоустройству поселения (Реальные дела)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</si>
  <si>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</si>
  <si>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</si>
  <si>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</si>
  <si>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</si>
  <si>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</si>
  <si>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</si>
  <si>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</si>
  <si>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</si>
  <si>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9900011100</t>
  </si>
  <si>
    <t>9900004060</t>
  </si>
  <si>
    <t>9900011400</t>
  </si>
  <si>
    <t>9900011500</t>
  </si>
  <si>
    <t>9900060310</t>
  </si>
  <si>
    <t>9900060350</t>
  </si>
  <si>
    <t>9900012750</t>
  </si>
  <si>
    <t>9900002004</t>
  </si>
  <si>
    <t>247</t>
  </si>
  <si>
    <t>Закупки энергетических ресурсов</t>
  </si>
  <si>
    <t xml:space="preserve"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</si>
  <si>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>0605</t>
  </si>
  <si>
    <t>990G2S3120</t>
  </si>
  <si>
    <t>990000000</t>
  </si>
  <si>
    <t>312</t>
  </si>
  <si>
    <t>99000S9601</t>
  </si>
  <si>
    <t>990ИП99601</t>
  </si>
  <si>
    <t>План</t>
  </si>
  <si>
    <t>Исполнено</t>
  </si>
  <si>
    <t>9900011800</t>
  </si>
  <si>
    <t>9900020004</t>
  </si>
  <si>
    <t>990002004</t>
  </si>
  <si>
    <t>9900060000</t>
  </si>
  <si>
    <t>Инициативные платежи от населения</t>
  </si>
  <si>
    <t>"Реконструкция Обелиска "Воинам павшим ВОВ"</t>
  </si>
  <si>
    <t>9900003530</t>
  </si>
  <si>
    <t>9900000017</t>
  </si>
  <si>
    <t>Инициативные платежи, зачисляемые в бюджеты сельских поселений (Установка памятника "Воинам Отечества" в д.Киржакуль</t>
  </si>
  <si>
    <t>99000S4017</t>
  </si>
  <si>
    <t>Инициативный проект "Установка памятника "Воинам Отечества" в д.Киржакуль</t>
  </si>
  <si>
    <t>9900011300</t>
  </si>
  <si>
    <t>1102</t>
  </si>
  <si>
    <t>9900000018</t>
  </si>
  <si>
    <t>Инициативные платежи по Инициативному проекту "Обустройство детской спортивной площадки в д. Киржакуль</t>
  </si>
  <si>
    <t>9900071050</t>
  </si>
  <si>
    <t>Организация и проведение мероприятий в сфере физической культуры и спорта</t>
  </si>
  <si>
    <t>99000S4018</t>
  </si>
  <si>
    <t>Инициативные платежи  "Обустройство детской спортивной площадки в д. Киржакуль</t>
  </si>
  <si>
    <t>Распределение бюджетных ассигнований бюджета Теченского сельского поселения  по разделам, подразделам, целевым статьям и группам видов расходов классификации расходов бюджета за 2кв. 2024 года</t>
  </si>
  <si>
    <t xml:space="preserve">Приложение № 1  к решению Совета депутатов  Теченского сельского поселения  от "18" июля 2024г.№157  "Об исполнении бюджете  за 2кв. 2024 года  "                                                                                  </t>
  </si>
  <si>
    <t xml:space="preserve">Приложение № 2  к решению Совета депутатов  Теченского сельского поселения  от "18" июля 2024г.№ 157 "Об исполнении бюджете  за 2кв. 2024 года 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</si>
</sst>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" fontId="5" fillId="0" borderId="3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left" vertical="center" wrapText="1"/>
    </xf>
    <xf numFmtId="4" fontId="9" fillId="0" borderId="8" xfId="0" applyNumberFormat="1" applyFont="1" applyBorder="1" applyAlignment="1" applyProtection="1">
      <alignment horizontal="right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left" vertical="center" wrapText="1"/>
    </xf>
    <xf numFmtId="4" fontId="2" fillId="0" borderId="10" xfId="0" applyNumberFormat="1" applyFont="1" applyBorder="1" applyAlignment="1" applyProtection="1">
      <alignment horizontal="righ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" fontId="5" fillId="0" borderId="8" xfId="0" applyNumberFormat="1" applyFont="1" applyBorder="1" applyAlignment="1" applyProtection="1">
      <alignment horizontal="right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" fontId="9" fillId="2" borderId="8" xfId="0" applyNumberFormat="1" applyFont="1" applyFill="1" applyBorder="1" applyAlignment="1" applyProtection="1">
      <alignment horizontal="right" vertical="center" wrapText="1"/>
    </xf>
    <xf numFmtId="4" fontId="5" fillId="2" borderId="8" xfId="0" applyNumberFormat="1" applyFont="1" applyFill="1" applyBorder="1" applyAlignment="1" applyProtection="1">
      <alignment horizontal="right" vertical="center" wrapText="1"/>
    </xf>
    <xf numFmtId="4" fontId="10" fillId="0" borderId="11" xfId="0" applyNumberFormat="1" applyFont="1" applyBorder="1" applyAlignment="1" applyProtection="1">
      <alignment horizontal="right" vertical="top" wrapText="1"/>
    </xf>
    <xf numFmtId="49" fontId="10" fillId="0" borderId="11" xfId="0" applyNumberFormat="1" applyFont="1" applyBorder="1" applyAlignment="1" applyProtection="1">
      <alignment horizontal="center" vertical="top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4" fontId="12" fillId="0" borderId="11" xfId="0" applyNumberFormat="1" applyFont="1" applyBorder="1" applyAlignment="1" applyProtection="1">
      <alignment horizontal="right" vertical="top" wrapText="1"/>
    </xf>
    <xf numFmtId="49" fontId="12" fillId="0" borderId="11" xfId="0" applyNumberFormat="1" applyFont="1" applyBorder="1" applyAlignment="1" applyProtection="1">
      <alignment horizontal="center" vertical="top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06"/>
  <sheetViews>
    <sheetView showGridLines="0" workbookViewId="0">
      <selection activeCell="C1" sqref="C1:F1"/>
    </sheetView>
  </sheetViews>
  <sheetFormatPr defaultRowHeight="12.75" customHeight="1" outlineLevelRow="7" x14ac:dyDescent="0.25"/>
  <cols>
    <col min="1" max="1" width="6.5546875" customWidth="1"/>
    <col min="2" max="2" width="12.5546875" customWidth="1"/>
    <col min="3" max="3" width="6.5546875" customWidth="1"/>
    <col min="4" max="4" width="30.6640625" customWidth="1"/>
    <col min="5" max="5" width="10.6640625" customWidth="1"/>
    <col min="6" max="6" width="11.5546875" customWidth="1"/>
    <col min="7" max="7" width="13.109375" customWidth="1"/>
    <col min="8" max="10" width="9.109375" customWidth="1"/>
  </cols>
  <sheetData>
    <row r="1" spans="1:10" ht="38.25" customHeight="1" x14ac:dyDescent="0.25">
      <c r="A1" s="2"/>
      <c r="B1" s="1"/>
      <c r="C1" s="65" t="s">
        <v>130</v>
      </c>
      <c r="D1" s="65"/>
      <c r="E1" s="65"/>
      <c r="F1" s="65"/>
      <c r="G1" s="1"/>
      <c r="H1" s="1"/>
      <c r="I1" s="1"/>
      <c r="J1" s="1"/>
    </row>
    <row r="2" spans="1:10" ht="58.5" customHeight="1" x14ac:dyDescent="0.25">
      <c r="A2" s="64" t="s">
        <v>129</v>
      </c>
      <c r="B2" s="64"/>
      <c r="C2" s="64"/>
      <c r="D2" s="64"/>
      <c r="E2" s="64"/>
      <c r="F2" s="64"/>
      <c r="G2" s="4"/>
      <c r="H2" s="4"/>
      <c r="I2" s="3"/>
      <c r="J2" s="3"/>
    </row>
    <row r="3" spans="1:10" ht="13.2" x14ac:dyDescent="0.25">
      <c r="A3" s="62"/>
      <c r="B3" s="63"/>
      <c r="C3" s="63"/>
      <c r="D3" s="63"/>
      <c r="E3" s="63"/>
      <c r="F3" s="63"/>
      <c r="G3" s="63"/>
      <c r="H3" s="63"/>
      <c r="I3" s="5"/>
      <c r="J3" s="5"/>
    </row>
    <row r="4" spans="1:10" ht="13.2" x14ac:dyDescent="0.25">
      <c r="A4" s="6" t="s">
        <v>0</v>
      </c>
      <c r="B4" s="6"/>
      <c r="C4" s="6"/>
      <c r="D4" s="6"/>
      <c r="E4" s="6"/>
      <c r="F4" s="6"/>
      <c r="G4" s="6"/>
      <c r="H4" s="6"/>
      <c r="I4" s="1"/>
      <c r="J4" s="1"/>
    </row>
    <row r="5" spans="1:10" ht="13.2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108</v>
      </c>
      <c r="F5" s="7" t="s">
        <v>109</v>
      </c>
    </row>
    <row r="6" spans="1:10" ht="40.799999999999997" x14ac:dyDescent="0.25">
      <c r="A6" s="8" t="s">
        <v>5</v>
      </c>
      <c r="B6" s="9"/>
      <c r="C6" s="9"/>
      <c r="D6" s="10" t="s">
        <v>6</v>
      </c>
      <c r="E6" s="50">
        <f t="shared" ref="E6:F8" si="0">E7</f>
        <v>983146.32</v>
      </c>
      <c r="F6" s="50">
        <f>F10+F11</f>
        <v>632664.78</v>
      </c>
    </row>
    <row r="7" spans="1:10" ht="20.399999999999999" outlineLevel="1" x14ac:dyDescent="0.25">
      <c r="A7" s="8" t="s">
        <v>5</v>
      </c>
      <c r="B7" s="9" t="s">
        <v>7</v>
      </c>
      <c r="C7" s="9"/>
      <c r="D7" s="10" t="s">
        <v>8</v>
      </c>
      <c r="E7" s="11">
        <f>E10+E11</f>
        <v>983146.32</v>
      </c>
      <c r="F7" s="11">
        <f t="shared" si="0"/>
        <v>632664.78</v>
      </c>
    </row>
    <row r="8" spans="1:10" ht="20.399999999999999" outlineLevel="2" x14ac:dyDescent="0.25">
      <c r="A8" s="8" t="s">
        <v>5</v>
      </c>
      <c r="B8" s="9" t="s">
        <v>7</v>
      </c>
      <c r="C8" s="9"/>
      <c r="D8" s="10" t="s">
        <v>9</v>
      </c>
      <c r="E8" s="11">
        <f t="shared" si="0"/>
        <v>983146.32</v>
      </c>
      <c r="F8" s="11">
        <f t="shared" si="0"/>
        <v>632664.78</v>
      </c>
    </row>
    <row r="9" spans="1:10" ht="13.2" outlineLevel="3" x14ac:dyDescent="0.25">
      <c r="A9" s="8" t="s">
        <v>5</v>
      </c>
      <c r="B9" s="9" t="s">
        <v>83</v>
      </c>
      <c r="C9" s="9"/>
      <c r="D9" s="10" t="s">
        <v>10</v>
      </c>
      <c r="E9" s="11">
        <f>E10+E11</f>
        <v>983146.32</v>
      </c>
      <c r="F9" s="11">
        <f>F10+F11</f>
        <v>632664.78</v>
      </c>
    </row>
    <row r="10" spans="1:10" ht="20.399999999999999" outlineLevel="7" x14ac:dyDescent="0.25">
      <c r="A10" s="12" t="s">
        <v>5</v>
      </c>
      <c r="B10" s="12" t="s">
        <v>83</v>
      </c>
      <c r="C10" s="12" t="s">
        <v>11</v>
      </c>
      <c r="D10" s="13" t="s">
        <v>12</v>
      </c>
      <c r="E10" s="54">
        <v>769277.6</v>
      </c>
      <c r="F10" s="14">
        <v>518437.35</v>
      </c>
    </row>
    <row r="11" spans="1:10" ht="40.799999999999997" outlineLevel="7" x14ac:dyDescent="0.25">
      <c r="A11" s="12" t="s">
        <v>5</v>
      </c>
      <c r="B11" s="12" t="s">
        <v>83</v>
      </c>
      <c r="C11" s="12" t="s">
        <v>13</v>
      </c>
      <c r="D11" s="13" t="s">
        <v>14</v>
      </c>
      <c r="E11" s="54">
        <v>213868.72</v>
      </c>
      <c r="F11" s="14">
        <v>114227.43</v>
      </c>
    </row>
    <row r="12" spans="1:10" ht="61.2" x14ac:dyDescent="0.25">
      <c r="A12" s="8" t="s">
        <v>15</v>
      </c>
      <c r="B12" s="9"/>
      <c r="C12" s="9"/>
      <c r="D12" s="10" t="s">
        <v>16</v>
      </c>
      <c r="E12" s="50">
        <f>E16+E17+E18+E19+E20+E21+E22+E23</f>
        <v>4070771.01</v>
      </c>
      <c r="F12" s="50">
        <f>F16+F17+F18+F19+F20+F22+F23</f>
        <v>1711583.69</v>
      </c>
    </row>
    <row r="13" spans="1:10" ht="0.6" customHeight="1" outlineLevel="1" x14ac:dyDescent="0.25">
      <c r="A13" s="8" t="s">
        <v>15</v>
      </c>
      <c r="B13" s="9" t="s">
        <v>7</v>
      </c>
      <c r="C13" s="9"/>
      <c r="D13" s="10" t="s">
        <v>8</v>
      </c>
      <c r="E13" s="11" t="e">
        <f>E14+#REF!</f>
        <v>#REF!</v>
      </c>
      <c r="F13" s="11" t="e">
        <f>FIO+#REF!</f>
        <v>#REF!</v>
      </c>
    </row>
    <row r="14" spans="1:10" ht="20.399999999999999" outlineLevel="2" x14ac:dyDescent="0.25">
      <c r="A14" s="8" t="s">
        <v>15</v>
      </c>
      <c r="B14" s="9" t="s">
        <v>7</v>
      </c>
      <c r="C14" s="9"/>
      <c r="D14" s="10" t="s">
        <v>9</v>
      </c>
      <c r="E14" s="11">
        <f>E16+E17+E18++E19+E20+E21+E22+E23</f>
        <v>4070771.01</v>
      </c>
      <c r="F14" s="11">
        <f>F15</f>
        <v>1707776.3499999999</v>
      </c>
    </row>
    <row r="15" spans="1:10" ht="20.399999999999999" outlineLevel="3" x14ac:dyDescent="0.25">
      <c r="A15" s="8" t="s">
        <v>15</v>
      </c>
      <c r="B15" s="9" t="s">
        <v>84</v>
      </c>
      <c r="C15" s="9"/>
      <c r="D15" s="10" t="s">
        <v>17</v>
      </c>
      <c r="E15" s="11">
        <f>E16+E17+E18+E19+E20+E21+E22+E23</f>
        <v>4070771.01</v>
      </c>
      <c r="F15" s="11">
        <f>F16+F17+F18+F19+F20+F23</f>
        <v>1707776.3499999999</v>
      </c>
    </row>
    <row r="16" spans="1:10" ht="20.399999999999999" outlineLevel="7" x14ac:dyDescent="0.25">
      <c r="A16" s="12" t="s">
        <v>15</v>
      </c>
      <c r="B16" s="12" t="s">
        <v>84</v>
      </c>
      <c r="C16" s="12" t="s">
        <v>11</v>
      </c>
      <c r="D16" s="13" t="s">
        <v>12</v>
      </c>
      <c r="E16" s="54">
        <v>2634900.5499999998</v>
      </c>
      <c r="F16" s="14">
        <v>1003861.64</v>
      </c>
    </row>
    <row r="17" spans="1:6" ht="40.799999999999997" outlineLevel="7" x14ac:dyDescent="0.25">
      <c r="A17" s="12" t="s">
        <v>15</v>
      </c>
      <c r="B17" s="12" t="s">
        <v>84</v>
      </c>
      <c r="C17" s="12" t="s">
        <v>13</v>
      </c>
      <c r="D17" s="13" t="s">
        <v>14</v>
      </c>
      <c r="E17" s="54">
        <v>795739.97</v>
      </c>
      <c r="F17" s="14">
        <v>247608.02</v>
      </c>
    </row>
    <row r="18" spans="1:6" ht="30.6" outlineLevel="7" x14ac:dyDescent="0.25">
      <c r="A18" s="12" t="s">
        <v>15</v>
      </c>
      <c r="B18" s="12" t="s">
        <v>84</v>
      </c>
      <c r="C18" s="12" t="s">
        <v>18</v>
      </c>
      <c r="D18" s="13" t="s">
        <v>19</v>
      </c>
      <c r="E18" s="54">
        <v>152163.6</v>
      </c>
      <c r="F18" s="14">
        <v>147880.22</v>
      </c>
    </row>
    <row r="19" spans="1:6" ht="30.6" outlineLevel="7" x14ac:dyDescent="0.25">
      <c r="A19" s="12" t="s">
        <v>15</v>
      </c>
      <c r="B19" s="12" t="s">
        <v>84</v>
      </c>
      <c r="C19" s="12" t="s">
        <v>20</v>
      </c>
      <c r="D19" s="13" t="s">
        <v>21</v>
      </c>
      <c r="E19" s="54">
        <v>426071.5</v>
      </c>
      <c r="F19" s="14">
        <v>266277.77</v>
      </c>
    </row>
    <row r="20" spans="1:6" ht="13.2" outlineLevel="7" x14ac:dyDescent="0.25">
      <c r="A20" s="32" t="s">
        <v>15</v>
      </c>
      <c r="B20" s="33" t="s">
        <v>84</v>
      </c>
      <c r="C20" s="33" t="s">
        <v>99</v>
      </c>
      <c r="D20" s="34" t="s">
        <v>100</v>
      </c>
      <c r="E20" s="54">
        <v>51895.39</v>
      </c>
      <c r="F20" s="35">
        <v>42119.39</v>
      </c>
    </row>
    <row r="21" spans="1:6" ht="20.399999999999999" outlineLevel="7" x14ac:dyDescent="0.25">
      <c r="A21" s="12" t="s">
        <v>15</v>
      </c>
      <c r="B21" s="12" t="s">
        <v>84</v>
      </c>
      <c r="C21" s="12" t="s">
        <v>22</v>
      </c>
      <c r="D21" s="13" t="s">
        <v>23</v>
      </c>
      <c r="E21" s="14">
        <v>0</v>
      </c>
      <c r="F21" s="14">
        <v>0</v>
      </c>
    </row>
    <row r="22" spans="1:6" ht="13.2" outlineLevel="7" x14ac:dyDescent="0.25">
      <c r="A22" s="12" t="s">
        <v>15</v>
      </c>
      <c r="B22" s="12" t="s">
        <v>84</v>
      </c>
      <c r="C22" s="12" t="s">
        <v>24</v>
      </c>
      <c r="D22" s="13" t="s">
        <v>25</v>
      </c>
      <c r="E22" s="54">
        <v>5000</v>
      </c>
      <c r="F22" s="14">
        <v>3807.34</v>
      </c>
    </row>
    <row r="23" spans="1:6" ht="12.6" customHeight="1" outlineLevel="7" x14ac:dyDescent="0.25">
      <c r="A23" s="12" t="s">
        <v>15</v>
      </c>
      <c r="B23" s="12" t="s">
        <v>84</v>
      </c>
      <c r="C23" s="12" t="s">
        <v>26</v>
      </c>
      <c r="D23" s="13" t="s">
        <v>27</v>
      </c>
      <c r="E23" s="14">
        <v>5000</v>
      </c>
      <c r="F23" s="14">
        <v>29.31</v>
      </c>
    </row>
    <row r="24" spans="1:6" ht="23.4" customHeight="1" outlineLevel="7" x14ac:dyDescent="0.25">
      <c r="A24" s="37" t="s">
        <v>76</v>
      </c>
      <c r="B24" s="38" t="s">
        <v>111</v>
      </c>
      <c r="C24" s="38"/>
      <c r="D24" s="39" t="s">
        <v>80</v>
      </c>
      <c r="E24" s="52">
        <v>5000</v>
      </c>
      <c r="F24" s="52">
        <v>0</v>
      </c>
    </row>
    <row r="25" spans="1:6" ht="36" customHeight="1" outlineLevel="7" x14ac:dyDescent="0.25">
      <c r="A25" s="32" t="s">
        <v>76</v>
      </c>
      <c r="B25" s="33" t="s">
        <v>112</v>
      </c>
      <c r="C25" s="33" t="s">
        <v>78</v>
      </c>
      <c r="D25" s="34" t="s">
        <v>79</v>
      </c>
      <c r="E25" s="35">
        <v>5000</v>
      </c>
      <c r="F25" s="35">
        <v>0</v>
      </c>
    </row>
    <row r="26" spans="1:6" ht="13.2" collapsed="1" x14ac:dyDescent="0.25">
      <c r="A26" s="8" t="s">
        <v>28</v>
      </c>
      <c r="B26" s="9"/>
      <c r="C26" s="9"/>
      <c r="D26" s="10" t="s">
        <v>29</v>
      </c>
      <c r="E26" s="50">
        <f>E29+E31+E33+E38+E39</f>
        <v>2499544.66</v>
      </c>
      <c r="F26" s="50">
        <f>F27</f>
        <v>28935.79</v>
      </c>
    </row>
    <row r="27" spans="1:6" ht="20.399999999999999" hidden="1" outlineLevel="1" x14ac:dyDescent="0.25">
      <c r="A27" s="8" t="s">
        <v>28</v>
      </c>
      <c r="B27" s="9" t="s">
        <v>7</v>
      </c>
      <c r="C27" s="9"/>
      <c r="D27" s="10" t="s">
        <v>8</v>
      </c>
      <c r="E27" s="11">
        <f>E33+E28</f>
        <v>120999.79000000001</v>
      </c>
      <c r="F27" s="11">
        <f>F28+F33</f>
        <v>28935.79</v>
      </c>
    </row>
    <row r="28" spans="1:6" ht="13.2" outlineLevel="2" x14ac:dyDescent="0.25">
      <c r="A28" s="8" t="s">
        <v>28</v>
      </c>
      <c r="B28" s="9" t="s">
        <v>7</v>
      </c>
      <c r="C28" s="9"/>
      <c r="D28" s="10" t="s">
        <v>30</v>
      </c>
      <c r="E28" s="11">
        <f>E29</f>
        <v>92064</v>
      </c>
      <c r="F28" s="11">
        <f>F29+F31</f>
        <v>0</v>
      </c>
    </row>
    <row r="29" spans="1:6" ht="71.400000000000006" outlineLevel="3" x14ac:dyDescent="0.25">
      <c r="A29" s="8" t="s">
        <v>28</v>
      </c>
      <c r="B29" s="9" t="s">
        <v>85</v>
      </c>
      <c r="C29" s="9"/>
      <c r="D29" s="10" t="s">
        <v>31</v>
      </c>
      <c r="E29" s="11">
        <f>E30</f>
        <v>92064</v>
      </c>
      <c r="F29" s="11">
        <f>F30</f>
        <v>0</v>
      </c>
    </row>
    <row r="30" spans="1:6" ht="13.2" outlineLevel="7" x14ac:dyDescent="0.25">
      <c r="A30" s="12" t="s">
        <v>28</v>
      </c>
      <c r="B30" s="12" t="s">
        <v>85</v>
      </c>
      <c r="C30" s="12" t="s">
        <v>32</v>
      </c>
      <c r="D30" s="13" t="s">
        <v>30</v>
      </c>
      <c r="E30" s="14">
        <v>92064</v>
      </c>
      <c r="F30" s="14">
        <v>0</v>
      </c>
    </row>
    <row r="31" spans="1:6" ht="51" outlineLevel="3" x14ac:dyDescent="0.25">
      <c r="A31" s="8" t="s">
        <v>28</v>
      </c>
      <c r="B31" s="9" t="s">
        <v>86</v>
      </c>
      <c r="C31" s="9"/>
      <c r="D31" s="10" t="s">
        <v>33</v>
      </c>
      <c r="E31" s="11">
        <f>E32</f>
        <v>1739</v>
      </c>
      <c r="F31" s="11">
        <f>F32</f>
        <v>0</v>
      </c>
    </row>
    <row r="32" spans="1:6" ht="30.6" outlineLevel="7" x14ac:dyDescent="0.25">
      <c r="A32" s="12" t="s">
        <v>28</v>
      </c>
      <c r="B32" s="12" t="s">
        <v>86</v>
      </c>
      <c r="C32" s="12" t="s">
        <v>20</v>
      </c>
      <c r="D32" s="13" t="s">
        <v>21</v>
      </c>
      <c r="E32" s="14">
        <v>1739</v>
      </c>
      <c r="F32" s="14"/>
    </row>
    <row r="33" spans="1:6" ht="20.399999999999999" outlineLevel="2" x14ac:dyDescent="0.25">
      <c r="A33" s="8" t="s">
        <v>28</v>
      </c>
      <c r="B33" s="9" t="s">
        <v>7</v>
      </c>
      <c r="C33" s="9"/>
      <c r="D33" s="10" t="s">
        <v>9</v>
      </c>
      <c r="E33" s="11">
        <f>E34</f>
        <v>28935.79</v>
      </c>
      <c r="F33" s="11">
        <f>F34</f>
        <v>28935.79</v>
      </c>
    </row>
    <row r="34" spans="1:6" ht="20.399999999999999" outlineLevel="3" x14ac:dyDescent="0.25">
      <c r="A34" s="8" t="s">
        <v>28</v>
      </c>
      <c r="B34" s="9" t="s">
        <v>84</v>
      </c>
      <c r="C34" s="9"/>
      <c r="D34" s="10" t="s">
        <v>17</v>
      </c>
      <c r="E34" s="54">
        <v>28935.79</v>
      </c>
      <c r="F34" s="11">
        <f>F35</f>
        <v>28935.79</v>
      </c>
    </row>
    <row r="35" spans="1:6" ht="36.6" customHeight="1" outlineLevel="7" x14ac:dyDescent="0.25">
      <c r="A35" s="12" t="s">
        <v>28</v>
      </c>
      <c r="B35" s="12" t="s">
        <v>84</v>
      </c>
      <c r="C35" s="12" t="s">
        <v>20</v>
      </c>
      <c r="D35" s="13" t="s">
        <v>21</v>
      </c>
      <c r="E35" s="54">
        <v>28935.79</v>
      </c>
      <c r="F35" s="14">
        <v>28935.79</v>
      </c>
    </row>
    <row r="36" spans="1:6" ht="0.6" hidden="1" customHeight="1" outlineLevel="1" x14ac:dyDescent="0.25">
      <c r="A36" s="8" t="s">
        <v>34</v>
      </c>
      <c r="B36" s="9" t="s">
        <v>7</v>
      </c>
      <c r="C36" s="9"/>
      <c r="D36" s="10" t="s">
        <v>8</v>
      </c>
      <c r="E36" s="11">
        <f>E40</f>
        <v>197699</v>
      </c>
      <c r="F36" s="11">
        <f>F40</f>
        <v>81722.080000000002</v>
      </c>
    </row>
    <row r="37" spans="1:6" ht="18.600000000000001" customHeight="1" outlineLevel="1" x14ac:dyDescent="0.25">
      <c r="A37" s="8" t="s">
        <v>28</v>
      </c>
      <c r="B37" s="9" t="s">
        <v>7</v>
      </c>
      <c r="C37" s="9" t="s">
        <v>20</v>
      </c>
      <c r="D37" s="10" t="s">
        <v>114</v>
      </c>
      <c r="E37" s="11">
        <v>0</v>
      </c>
      <c r="F37" s="11"/>
    </row>
    <row r="38" spans="1:6" ht="29.4" customHeight="1" outlineLevel="1" x14ac:dyDescent="0.25">
      <c r="A38" s="8" t="s">
        <v>28</v>
      </c>
      <c r="B38" s="55" t="s">
        <v>119</v>
      </c>
      <c r="C38" s="9" t="s">
        <v>20</v>
      </c>
      <c r="D38" s="10" t="s">
        <v>115</v>
      </c>
      <c r="E38" s="11">
        <v>2329269.75</v>
      </c>
      <c r="F38" s="11"/>
    </row>
    <row r="39" spans="1:6" ht="28.2" customHeight="1" outlineLevel="1" x14ac:dyDescent="0.25">
      <c r="A39" s="8" t="s">
        <v>28</v>
      </c>
      <c r="B39" s="55" t="s">
        <v>117</v>
      </c>
      <c r="C39" s="9" t="s">
        <v>20</v>
      </c>
      <c r="D39" s="13" t="s">
        <v>21</v>
      </c>
      <c r="E39" s="54">
        <v>47536.12</v>
      </c>
      <c r="F39" s="11"/>
    </row>
    <row r="40" spans="1:6" ht="91.8" outlineLevel="2" x14ac:dyDescent="0.25">
      <c r="A40" s="8" t="s">
        <v>34</v>
      </c>
      <c r="B40" s="9" t="s">
        <v>7</v>
      </c>
      <c r="C40" s="9"/>
      <c r="D40" s="15" t="s">
        <v>36</v>
      </c>
      <c r="E40" s="50">
        <f t="shared" ref="E40" si="1">E41</f>
        <v>197699</v>
      </c>
      <c r="F40" s="50">
        <f>F42+F43</f>
        <v>81722.080000000002</v>
      </c>
    </row>
    <row r="41" spans="1:6" ht="40.799999999999997" outlineLevel="3" x14ac:dyDescent="0.25">
      <c r="A41" s="8" t="s">
        <v>34</v>
      </c>
      <c r="B41" s="9" t="s">
        <v>87</v>
      </c>
      <c r="C41" s="9"/>
      <c r="D41" s="10" t="s">
        <v>37</v>
      </c>
      <c r="E41" s="11">
        <f>E42+E43+E44</f>
        <v>197699</v>
      </c>
      <c r="F41" s="11">
        <f>F42+F43</f>
        <v>81722.080000000002</v>
      </c>
    </row>
    <row r="42" spans="1:6" ht="20.399999999999999" outlineLevel="7" x14ac:dyDescent="0.25">
      <c r="A42" s="12" t="s">
        <v>34</v>
      </c>
      <c r="B42" s="12" t="s">
        <v>87</v>
      </c>
      <c r="C42" s="12" t="s">
        <v>11</v>
      </c>
      <c r="D42" s="13" t="s">
        <v>12</v>
      </c>
      <c r="E42" s="54">
        <v>145000</v>
      </c>
      <c r="F42" s="14">
        <v>65015.21</v>
      </c>
    </row>
    <row r="43" spans="1:6" ht="40.799999999999997" outlineLevel="7" x14ac:dyDescent="0.25">
      <c r="A43" s="12" t="s">
        <v>34</v>
      </c>
      <c r="B43" s="12" t="s">
        <v>87</v>
      </c>
      <c r="C43" s="12" t="s">
        <v>13</v>
      </c>
      <c r="D43" s="13" t="s">
        <v>14</v>
      </c>
      <c r="E43" s="54">
        <v>43790</v>
      </c>
      <c r="F43" s="14">
        <v>16706.87</v>
      </c>
    </row>
    <row r="44" spans="1:6" ht="30.6" outlineLevel="7" x14ac:dyDescent="0.25">
      <c r="A44" s="12" t="s">
        <v>34</v>
      </c>
      <c r="B44" s="12" t="s">
        <v>87</v>
      </c>
      <c r="C44" s="12" t="s">
        <v>20</v>
      </c>
      <c r="D44" s="13" t="s">
        <v>21</v>
      </c>
      <c r="E44" s="54">
        <v>8909</v>
      </c>
      <c r="F44" s="14">
        <v>0</v>
      </c>
    </row>
    <row r="45" spans="1:6" ht="12.6" customHeight="1" x14ac:dyDescent="0.25">
      <c r="A45" s="8" t="s">
        <v>38</v>
      </c>
      <c r="B45" s="9"/>
      <c r="C45" s="9"/>
      <c r="D45" s="10" t="s">
        <v>39</v>
      </c>
      <c r="E45" s="50">
        <f>E47+E50</f>
        <v>49200</v>
      </c>
      <c r="F45" s="50">
        <f>F48</f>
        <v>49200</v>
      </c>
    </row>
    <row r="46" spans="1:6" ht="31.8" customHeight="1" x14ac:dyDescent="0.25">
      <c r="A46" s="8" t="s">
        <v>38</v>
      </c>
      <c r="B46" s="9" t="s">
        <v>87</v>
      </c>
      <c r="C46" s="9" t="s">
        <v>20</v>
      </c>
      <c r="D46" s="13" t="s">
        <v>21</v>
      </c>
      <c r="E46" s="11">
        <v>0</v>
      </c>
      <c r="F46" s="11">
        <v>0</v>
      </c>
    </row>
    <row r="47" spans="1:6" ht="12.6" customHeight="1" x14ac:dyDescent="0.25">
      <c r="A47" s="8" t="s">
        <v>38</v>
      </c>
      <c r="B47" s="9" t="s">
        <v>87</v>
      </c>
      <c r="C47" s="9" t="s">
        <v>20</v>
      </c>
      <c r="D47" s="10"/>
      <c r="E47" s="11">
        <v>0</v>
      </c>
      <c r="F47" s="11">
        <v>0</v>
      </c>
    </row>
    <row r="48" spans="1:6" ht="28.8" customHeight="1" outlineLevel="1" x14ac:dyDescent="0.25">
      <c r="A48" s="8" t="s">
        <v>38</v>
      </c>
      <c r="B48" s="9" t="s">
        <v>7</v>
      </c>
      <c r="C48" s="9"/>
      <c r="D48" s="10" t="s">
        <v>8</v>
      </c>
      <c r="E48" s="11">
        <f t="shared" ref="E48:F49" si="2">E49</f>
        <v>49200</v>
      </c>
      <c r="F48" s="11">
        <f t="shared" si="2"/>
        <v>49200</v>
      </c>
    </row>
    <row r="49" spans="1:6" ht="20.399999999999999" outlineLevel="2" x14ac:dyDescent="0.25">
      <c r="A49" s="8" t="s">
        <v>38</v>
      </c>
      <c r="B49" s="9" t="s">
        <v>7</v>
      </c>
      <c r="C49" s="9"/>
      <c r="D49" s="10" t="s">
        <v>40</v>
      </c>
      <c r="E49" s="11">
        <f t="shared" si="2"/>
        <v>49200</v>
      </c>
      <c r="F49" s="11">
        <f t="shared" si="2"/>
        <v>49200</v>
      </c>
    </row>
    <row r="50" spans="1:6" ht="20.399999999999999" outlineLevel="3" x14ac:dyDescent="0.25">
      <c r="A50" s="8" t="s">
        <v>38</v>
      </c>
      <c r="B50" s="9" t="s">
        <v>88</v>
      </c>
      <c r="C50" s="9"/>
      <c r="D50" s="10" t="s">
        <v>41</v>
      </c>
      <c r="E50" s="11">
        <v>49200</v>
      </c>
      <c r="F50" s="11">
        <v>49200</v>
      </c>
    </row>
    <row r="51" spans="1:6" ht="30.6" outlineLevel="7" x14ac:dyDescent="0.25">
      <c r="A51" s="12" t="s">
        <v>38</v>
      </c>
      <c r="B51" s="12" t="s">
        <v>88</v>
      </c>
      <c r="C51" s="12" t="s">
        <v>20</v>
      </c>
      <c r="D51" s="13" t="s">
        <v>21</v>
      </c>
      <c r="E51" s="54">
        <v>49200</v>
      </c>
      <c r="F51" s="14">
        <v>49200</v>
      </c>
    </row>
    <row r="52" spans="1:6" ht="21" customHeight="1" x14ac:dyDescent="0.25">
      <c r="A52" s="8" t="s">
        <v>42</v>
      </c>
      <c r="B52" s="9" t="s">
        <v>7</v>
      </c>
      <c r="C52" s="9"/>
      <c r="D52" s="10" t="s">
        <v>43</v>
      </c>
      <c r="E52" s="50">
        <f>E56+E59</f>
        <v>838322</v>
      </c>
      <c r="F52" s="50">
        <f>F53</f>
        <v>566322</v>
      </c>
    </row>
    <row r="53" spans="1:6" ht="0.6" customHeight="1" outlineLevel="1" x14ac:dyDescent="0.25">
      <c r="A53" s="8" t="s">
        <v>42</v>
      </c>
      <c r="B53" s="9" t="s">
        <v>7</v>
      </c>
      <c r="C53" s="9"/>
      <c r="D53" s="10" t="s">
        <v>8</v>
      </c>
      <c r="E53" s="11">
        <f>E54+E57</f>
        <v>838322</v>
      </c>
      <c r="F53" s="11">
        <f>F54+F57</f>
        <v>566322</v>
      </c>
    </row>
    <row r="54" spans="1:6" ht="13.2" outlineLevel="2" x14ac:dyDescent="0.25">
      <c r="A54" s="8" t="s">
        <v>42</v>
      </c>
      <c r="B54" s="9" t="s">
        <v>7</v>
      </c>
      <c r="C54" s="9"/>
      <c r="D54" s="10" t="s">
        <v>30</v>
      </c>
      <c r="E54" s="11">
        <f>E55</f>
        <v>838322</v>
      </c>
      <c r="F54" s="11">
        <f>F55</f>
        <v>566322</v>
      </c>
    </row>
    <row r="55" spans="1:6" ht="71.400000000000006" outlineLevel="3" x14ac:dyDescent="0.25">
      <c r="A55" s="8" t="s">
        <v>42</v>
      </c>
      <c r="B55" s="9" t="s">
        <v>89</v>
      </c>
      <c r="C55" s="9"/>
      <c r="D55" s="10" t="s">
        <v>44</v>
      </c>
      <c r="E55" s="11">
        <f>E56</f>
        <v>838322</v>
      </c>
      <c r="F55" s="11">
        <v>566322</v>
      </c>
    </row>
    <row r="56" spans="1:6" ht="30.6" outlineLevel="7" x14ac:dyDescent="0.25">
      <c r="A56" s="12" t="s">
        <v>42</v>
      </c>
      <c r="B56" s="12" t="s">
        <v>89</v>
      </c>
      <c r="C56" s="12" t="s">
        <v>20</v>
      </c>
      <c r="D56" s="13" t="s">
        <v>21</v>
      </c>
      <c r="E56" s="54">
        <v>838322</v>
      </c>
      <c r="F56" s="14">
        <v>566322</v>
      </c>
    </row>
    <row r="57" spans="1:6" ht="20.399999999999999" outlineLevel="2" x14ac:dyDescent="0.25">
      <c r="A57" s="8" t="s">
        <v>42</v>
      </c>
      <c r="B57" s="9" t="s">
        <v>7</v>
      </c>
      <c r="C57" s="9"/>
      <c r="D57" s="10" t="s">
        <v>40</v>
      </c>
      <c r="E57" s="11">
        <f>E58</f>
        <v>0</v>
      </c>
      <c r="F57" s="11">
        <f>F58</f>
        <v>0</v>
      </c>
    </row>
    <row r="58" spans="1:6" ht="51" outlineLevel="3" x14ac:dyDescent="0.25">
      <c r="A58" s="8" t="s">
        <v>42</v>
      </c>
      <c r="B58" s="9" t="s">
        <v>90</v>
      </c>
      <c r="C58" s="9"/>
      <c r="D58" s="10" t="s">
        <v>45</v>
      </c>
      <c r="E58" s="11">
        <f>E59</f>
        <v>0</v>
      </c>
      <c r="F58" s="11">
        <f>F59</f>
        <v>0</v>
      </c>
    </row>
    <row r="59" spans="1:6" ht="30.6" outlineLevel="7" x14ac:dyDescent="0.25">
      <c r="A59" s="12" t="s">
        <v>42</v>
      </c>
      <c r="B59" s="12" t="s">
        <v>90</v>
      </c>
      <c r="C59" s="12" t="s">
        <v>20</v>
      </c>
      <c r="D59" s="13" t="s">
        <v>21</v>
      </c>
      <c r="E59" s="14">
        <v>0</v>
      </c>
      <c r="F59" s="14">
        <v>0</v>
      </c>
    </row>
    <row r="60" spans="1:6" ht="0.6" customHeight="1" x14ac:dyDescent="0.25">
      <c r="A60" s="8" t="s">
        <v>46</v>
      </c>
      <c r="B60" s="9"/>
      <c r="C60" s="9"/>
      <c r="D60" s="10" t="s">
        <v>47</v>
      </c>
      <c r="E60" s="11">
        <f t="shared" ref="E60:F63" si="3">E61</f>
        <v>17800</v>
      </c>
      <c r="F60" s="11">
        <f t="shared" si="3"/>
        <v>11133.72</v>
      </c>
    </row>
    <row r="61" spans="1:6" ht="18" customHeight="1" outlineLevel="1" x14ac:dyDescent="0.25">
      <c r="A61" s="8" t="s">
        <v>46</v>
      </c>
      <c r="B61" s="9" t="s">
        <v>7</v>
      </c>
      <c r="C61" s="9"/>
      <c r="D61" s="10" t="s">
        <v>8</v>
      </c>
      <c r="E61" s="50">
        <f>E65</f>
        <v>17800</v>
      </c>
      <c r="F61" s="50">
        <f>F65</f>
        <v>11133.72</v>
      </c>
    </row>
    <row r="62" spans="1:6" ht="19.2" customHeight="1" outlineLevel="2" x14ac:dyDescent="0.25">
      <c r="A62" s="8" t="s">
        <v>46</v>
      </c>
      <c r="B62" s="9" t="s">
        <v>7</v>
      </c>
      <c r="C62" s="9"/>
      <c r="D62" s="10" t="s">
        <v>40</v>
      </c>
      <c r="E62" s="11">
        <f t="shared" si="3"/>
        <v>0</v>
      </c>
      <c r="F62" s="11">
        <f t="shared" si="3"/>
        <v>0</v>
      </c>
    </row>
    <row r="63" spans="1:6" ht="15.6" customHeight="1" outlineLevel="3" x14ac:dyDescent="0.25">
      <c r="A63" s="8" t="s">
        <v>46</v>
      </c>
      <c r="B63" s="9" t="s">
        <v>116</v>
      </c>
      <c r="C63" s="9"/>
      <c r="D63" s="10" t="s">
        <v>48</v>
      </c>
      <c r="E63" s="11">
        <f t="shared" si="3"/>
        <v>0</v>
      </c>
      <c r="F63" s="11">
        <f t="shared" si="3"/>
        <v>0</v>
      </c>
    </row>
    <row r="64" spans="1:6" ht="24.6" customHeight="1" outlineLevel="7" x14ac:dyDescent="0.25">
      <c r="A64" s="12" t="s">
        <v>46</v>
      </c>
      <c r="B64" s="12" t="s">
        <v>116</v>
      </c>
      <c r="C64" s="12" t="s">
        <v>20</v>
      </c>
      <c r="D64" s="13" t="s">
        <v>21</v>
      </c>
      <c r="E64" s="14">
        <v>0</v>
      </c>
      <c r="F64" s="14">
        <v>0</v>
      </c>
    </row>
    <row r="65" spans="1:6" ht="19.2" customHeight="1" outlineLevel="7" x14ac:dyDescent="0.25">
      <c r="A65" s="32" t="s">
        <v>46</v>
      </c>
      <c r="B65" s="33" t="s">
        <v>7</v>
      </c>
      <c r="C65" s="33"/>
      <c r="D65" s="10" t="s">
        <v>30</v>
      </c>
      <c r="E65" s="40">
        <f>E66</f>
        <v>17800</v>
      </c>
      <c r="F65" s="40">
        <v>11133.72</v>
      </c>
    </row>
    <row r="66" spans="1:6" ht="112.2" outlineLevel="7" x14ac:dyDescent="0.25">
      <c r="A66" s="32" t="s">
        <v>46</v>
      </c>
      <c r="B66" s="55" t="s">
        <v>121</v>
      </c>
      <c r="C66" s="33" t="s">
        <v>20</v>
      </c>
      <c r="D66" s="15" t="s">
        <v>101</v>
      </c>
      <c r="E66" s="54">
        <v>17800</v>
      </c>
      <c r="F66" s="35">
        <v>11133.72</v>
      </c>
    </row>
    <row r="67" spans="1:6" ht="12.6" customHeight="1" collapsed="1" x14ac:dyDescent="0.25">
      <c r="A67" s="8" t="s">
        <v>49</v>
      </c>
      <c r="B67" s="9" t="s">
        <v>7</v>
      </c>
      <c r="C67" s="9"/>
      <c r="D67" s="10" t="s">
        <v>50</v>
      </c>
      <c r="E67" s="50">
        <f>E70+E72</f>
        <v>441133</v>
      </c>
      <c r="F67" s="50">
        <f>F70</f>
        <v>177806</v>
      </c>
    </row>
    <row r="68" spans="1:6" ht="20.399999999999999" hidden="1" outlineLevel="1" x14ac:dyDescent="0.25">
      <c r="A68" s="8" t="s">
        <v>49</v>
      </c>
      <c r="B68" s="9" t="s">
        <v>7</v>
      </c>
      <c r="C68" s="9"/>
      <c r="D68" s="10" t="s">
        <v>8</v>
      </c>
      <c r="E68" s="11">
        <f>E69+E72</f>
        <v>441133</v>
      </c>
      <c r="F68" s="11">
        <f>F69+F72</f>
        <v>177806</v>
      </c>
    </row>
    <row r="69" spans="1:6" ht="13.2" outlineLevel="2" x14ac:dyDescent="0.25">
      <c r="A69" s="8" t="s">
        <v>49</v>
      </c>
      <c r="B69" s="9" t="s">
        <v>7</v>
      </c>
      <c r="C69" s="9"/>
      <c r="D69" s="10" t="s">
        <v>30</v>
      </c>
      <c r="E69" s="11">
        <f>E70</f>
        <v>441133</v>
      </c>
      <c r="F69" s="11">
        <f>F70</f>
        <v>177806</v>
      </c>
    </row>
    <row r="70" spans="1:6" ht="91.8" outlineLevel="3" x14ac:dyDescent="0.25">
      <c r="A70" s="8" t="s">
        <v>49</v>
      </c>
      <c r="B70" s="9" t="s">
        <v>91</v>
      </c>
      <c r="C70" s="9"/>
      <c r="D70" s="15" t="s">
        <v>51</v>
      </c>
      <c r="E70" s="11">
        <f>E71</f>
        <v>441133</v>
      </c>
      <c r="F70" s="11">
        <f>F71</f>
        <v>177806</v>
      </c>
    </row>
    <row r="71" spans="1:6" ht="30.6" outlineLevel="7" x14ac:dyDescent="0.25">
      <c r="A71" s="12" t="s">
        <v>49</v>
      </c>
      <c r="B71" s="12" t="s">
        <v>91</v>
      </c>
      <c r="C71" s="12" t="s">
        <v>20</v>
      </c>
      <c r="D71" s="13" t="s">
        <v>21</v>
      </c>
      <c r="E71" s="54">
        <v>441133</v>
      </c>
      <c r="F71" s="14">
        <v>177806</v>
      </c>
    </row>
    <row r="72" spans="1:6" ht="20.399999999999999" outlineLevel="2" x14ac:dyDescent="0.25">
      <c r="A72" s="8" t="s">
        <v>49</v>
      </c>
      <c r="B72" s="9" t="s">
        <v>7</v>
      </c>
      <c r="C72" s="9"/>
      <c r="D72" s="10" t="s">
        <v>40</v>
      </c>
      <c r="E72" s="11">
        <f>E73</f>
        <v>0</v>
      </c>
      <c r="F72" s="11">
        <f>F73</f>
        <v>0</v>
      </c>
    </row>
    <row r="73" spans="1:6" ht="71.400000000000006" outlineLevel="3" x14ac:dyDescent="0.25">
      <c r="A73" s="8" t="s">
        <v>49</v>
      </c>
      <c r="B73" s="9" t="s">
        <v>92</v>
      </c>
      <c r="C73" s="9"/>
      <c r="D73" s="10" t="s">
        <v>52</v>
      </c>
      <c r="E73" s="11">
        <f>E74</f>
        <v>0</v>
      </c>
      <c r="F73" s="11">
        <f>F74</f>
        <v>0</v>
      </c>
    </row>
    <row r="74" spans="1:6" ht="31.8" customHeight="1" outlineLevel="7" x14ac:dyDescent="0.25">
      <c r="A74" s="12" t="s">
        <v>49</v>
      </c>
      <c r="B74" s="12" t="s">
        <v>92</v>
      </c>
      <c r="C74" s="12" t="s">
        <v>20</v>
      </c>
      <c r="D74" s="13" t="s">
        <v>21</v>
      </c>
      <c r="E74" s="14">
        <v>0</v>
      </c>
      <c r="F74" s="14">
        <v>0</v>
      </c>
    </row>
    <row r="75" spans="1:6" ht="0.6" customHeight="1" outlineLevel="7" x14ac:dyDescent="0.25">
      <c r="A75" s="32" t="s">
        <v>49</v>
      </c>
      <c r="B75" s="33" t="s">
        <v>106</v>
      </c>
      <c r="C75" s="33" t="s">
        <v>20</v>
      </c>
      <c r="D75" s="13" t="s">
        <v>21</v>
      </c>
      <c r="E75" s="35">
        <v>98000</v>
      </c>
      <c r="F75" s="35">
        <v>97526.66</v>
      </c>
    </row>
    <row r="76" spans="1:6" ht="1.2" hidden="1" customHeight="1" outlineLevel="7" x14ac:dyDescent="0.25">
      <c r="A76" s="32" t="s">
        <v>49</v>
      </c>
      <c r="B76" s="33" t="s">
        <v>107</v>
      </c>
      <c r="C76" s="33" t="s">
        <v>20</v>
      </c>
      <c r="D76" s="13" t="s">
        <v>21</v>
      </c>
      <c r="E76" s="35">
        <v>1990.34</v>
      </c>
      <c r="F76" s="35">
        <v>1990.34</v>
      </c>
    </row>
    <row r="77" spans="1:6" ht="12.6" customHeight="1" collapsed="1" x14ac:dyDescent="0.25">
      <c r="A77" s="8" t="s">
        <v>53</v>
      </c>
      <c r="B77" s="9"/>
      <c r="C77" s="9"/>
      <c r="D77" s="10" t="s">
        <v>54</v>
      </c>
      <c r="E77" s="50">
        <f>E83+E85+E88+E89+E90</f>
        <v>687032.54999999993</v>
      </c>
      <c r="F77" s="50">
        <f>F83+F88+F89+F91</f>
        <v>563815.15999999992</v>
      </c>
    </row>
    <row r="78" spans="1:6" ht="20.399999999999999" hidden="1" outlineLevel="1" collapsed="1" x14ac:dyDescent="0.25">
      <c r="A78" s="8" t="s">
        <v>53</v>
      </c>
      <c r="B78" s="9" t="s">
        <v>7</v>
      </c>
      <c r="C78" s="9"/>
      <c r="D78" s="10" t="s">
        <v>8</v>
      </c>
      <c r="E78" s="11" t="e">
        <f>E82+#REF!+E79</f>
        <v>#REF!</v>
      </c>
      <c r="F78" s="11" t="e">
        <f>F79+F82+#REF!</f>
        <v>#REF!</v>
      </c>
    </row>
    <row r="79" spans="1:6" ht="61.2" hidden="1" outlineLevel="2" x14ac:dyDescent="0.25">
      <c r="A79" s="8" t="s">
        <v>53</v>
      </c>
      <c r="B79" s="9" t="s">
        <v>55</v>
      </c>
      <c r="C79" s="9"/>
      <c r="D79" s="10" t="s">
        <v>56</v>
      </c>
      <c r="E79" s="11">
        <f>E80</f>
        <v>0</v>
      </c>
      <c r="F79" s="11">
        <f>F80</f>
        <v>0</v>
      </c>
    </row>
    <row r="80" spans="1:6" ht="30.6" hidden="1" outlineLevel="3" x14ac:dyDescent="0.25">
      <c r="A80" s="8" t="s">
        <v>53</v>
      </c>
      <c r="B80" s="9" t="s">
        <v>73</v>
      </c>
      <c r="C80" s="9"/>
      <c r="D80" s="10" t="s">
        <v>57</v>
      </c>
      <c r="E80" s="11">
        <f>E81</f>
        <v>0</v>
      </c>
      <c r="F80" s="11">
        <f>F81</f>
        <v>0</v>
      </c>
    </row>
    <row r="81" spans="1:6" ht="30.6" hidden="1" outlineLevel="7" x14ac:dyDescent="0.25">
      <c r="A81" s="12" t="s">
        <v>53</v>
      </c>
      <c r="B81" s="12" t="s">
        <v>73</v>
      </c>
      <c r="C81" s="12" t="s">
        <v>20</v>
      </c>
      <c r="D81" s="13" t="s">
        <v>58</v>
      </c>
      <c r="E81" s="14">
        <v>0</v>
      </c>
      <c r="F81" s="14">
        <v>0</v>
      </c>
    </row>
    <row r="82" spans="1:6" ht="13.2" outlineLevel="2" x14ac:dyDescent="0.25">
      <c r="A82" s="8" t="s">
        <v>53</v>
      </c>
      <c r="B82" s="9" t="s">
        <v>7</v>
      </c>
      <c r="C82" s="9"/>
      <c r="D82" s="10" t="s">
        <v>30</v>
      </c>
      <c r="E82" s="11">
        <f>E83+E85</f>
        <v>153404</v>
      </c>
      <c r="F82" s="11">
        <f>F83+F85</f>
        <v>109302.9</v>
      </c>
    </row>
    <row r="83" spans="1:6" ht="40.799999999999997" outlineLevel="3" x14ac:dyDescent="0.25">
      <c r="A83" s="8" t="s">
        <v>53</v>
      </c>
      <c r="B83" s="9" t="s">
        <v>93</v>
      </c>
      <c r="C83" s="9"/>
      <c r="D83" s="10" t="s">
        <v>59</v>
      </c>
      <c r="E83" s="11">
        <f>E84</f>
        <v>143412</v>
      </c>
      <c r="F83" s="11">
        <f>F84</f>
        <v>109302.9</v>
      </c>
    </row>
    <row r="84" spans="1:6" ht="30.6" outlineLevel="7" x14ac:dyDescent="0.25">
      <c r="A84" s="12" t="s">
        <v>53</v>
      </c>
      <c r="B84" s="12" t="s">
        <v>93</v>
      </c>
      <c r="C84" s="12" t="s">
        <v>20</v>
      </c>
      <c r="D84" s="13" t="s">
        <v>21</v>
      </c>
      <c r="E84" s="54">
        <v>143412</v>
      </c>
      <c r="F84" s="14">
        <v>109302.9</v>
      </c>
    </row>
    <row r="85" spans="1:6" ht="40.799999999999997" outlineLevel="3" x14ac:dyDescent="0.25">
      <c r="A85" s="8" t="s">
        <v>53</v>
      </c>
      <c r="B85" s="9" t="s">
        <v>94</v>
      </c>
      <c r="C85" s="9"/>
      <c r="D85" s="10" t="s">
        <v>60</v>
      </c>
      <c r="E85" s="11">
        <f>E86</f>
        <v>9992</v>
      </c>
      <c r="F85" s="11">
        <f>F86</f>
        <v>0</v>
      </c>
    </row>
    <row r="86" spans="1:6" ht="29.4" customHeight="1" outlineLevel="7" x14ac:dyDescent="0.25">
      <c r="A86" s="12" t="s">
        <v>53</v>
      </c>
      <c r="B86" s="12" t="s">
        <v>94</v>
      </c>
      <c r="C86" s="12" t="s">
        <v>20</v>
      </c>
      <c r="D86" s="13" t="s">
        <v>21</v>
      </c>
      <c r="E86" s="14">
        <v>9992</v>
      </c>
      <c r="F86" s="14">
        <v>0</v>
      </c>
    </row>
    <row r="87" spans="1:6" ht="13.2" outlineLevel="3" x14ac:dyDescent="0.25">
      <c r="A87" s="8" t="s">
        <v>53</v>
      </c>
      <c r="B87" s="9" t="s">
        <v>113</v>
      </c>
      <c r="C87" s="9"/>
      <c r="D87" s="10"/>
      <c r="E87" s="11">
        <f>E88+E89+E90+E91</f>
        <v>586665.3899999999</v>
      </c>
      <c r="F87" s="11">
        <f>F89+F91</f>
        <v>377565.26</v>
      </c>
    </row>
    <row r="88" spans="1:6" ht="30.6" outlineLevel="3" x14ac:dyDescent="0.25">
      <c r="A88" s="45" t="s">
        <v>53</v>
      </c>
      <c r="B88" s="46" t="s">
        <v>95</v>
      </c>
      <c r="C88" s="46" t="s">
        <v>20</v>
      </c>
      <c r="D88" s="13" t="s">
        <v>21</v>
      </c>
      <c r="E88" s="54">
        <v>77650.899999999994</v>
      </c>
      <c r="F88" s="47">
        <v>76947</v>
      </c>
    </row>
    <row r="89" spans="1:6" ht="30.6" outlineLevel="7" x14ac:dyDescent="0.25">
      <c r="A89" s="12" t="s">
        <v>53</v>
      </c>
      <c r="B89" s="12" t="s">
        <v>95</v>
      </c>
      <c r="C89" s="12" t="s">
        <v>99</v>
      </c>
      <c r="D89" s="13" t="s">
        <v>21</v>
      </c>
      <c r="E89" s="54">
        <v>402940.81</v>
      </c>
      <c r="F89" s="14">
        <v>329528.42</v>
      </c>
    </row>
    <row r="90" spans="1:6" ht="20.399999999999999" outlineLevel="3" x14ac:dyDescent="0.25">
      <c r="A90" s="8" t="s">
        <v>53</v>
      </c>
      <c r="B90" s="9" t="s">
        <v>96</v>
      </c>
      <c r="C90" s="9"/>
      <c r="D90" s="10" t="s">
        <v>63</v>
      </c>
      <c r="E90" s="11">
        <f>E91+E96</f>
        <v>53036.84</v>
      </c>
      <c r="F90" s="11">
        <f>F91</f>
        <v>48036.84</v>
      </c>
    </row>
    <row r="91" spans="1:6" ht="30" customHeight="1" outlineLevel="7" x14ac:dyDescent="0.25">
      <c r="A91" s="12" t="s">
        <v>53</v>
      </c>
      <c r="B91" s="12" t="s">
        <v>96</v>
      </c>
      <c r="C91" s="12" t="s">
        <v>20</v>
      </c>
      <c r="D91" s="13" t="s">
        <v>21</v>
      </c>
      <c r="E91" s="54">
        <v>53036.84</v>
      </c>
      <c r="F91" s="14">
        <v>48036.84</v>
      </c>
    </row>
    <row r="92" spans="1:6" ht="37.200000000000003" hidden="1" customHeight="1" outlineLevel="3" x14ac:dyDescent="0.25">
      <c r="A92" s="8" t="s">
        <v>53</v>
      </c>
      <c r="B92" s="9" t="s">
        <v>81</v>
      </c>
      <c r="C92" s="9"/>
      <c r="D92" s="10" t="s">
        <v>82</v>
      </c>
      <c r="E92" s="11">
        <f>E93</f>
        <v>1000000</v>
      </c>
      <c r="F92" s="11">
        <f>F93</f>
        <v>0</v>
      </c>
    </row>
    <row r="93" spans="1:6" ht="36.6" hidden="1" customHeight="1" outlineLevel="7" x14ac:dyDescent="0.25">
      <c r="A93" s="21" t="s">
        <v>53</v>
      </c>
      <c r="B93" s="21" t="s">
        <v>81</v>
      </c>
      <c r="C93" s="21" t="s">
        <v>20</v>
      </c>
      <c r="D93" s="22" t="s">
        <v>21</v>
      </c>
      <c r="E93" s="23">
        <v>1000000</v>
      </c>
      <c r="F93" s="23">
        <v>0</v>
      </c>
    </row>
    <row r="94" spans="1:6" ht="40.799999999999997" hidden="1" outlineLevel="7" x14ac:dyDescent="0.25">
      <c r="A94" s="27" t="s">
        <v>53</v>
      </c>
      <c r="B94" s="27" t="s">
        <v>74</v>
      </c>
      <c r="C94" s="27"/>
      <c r="D94" s="28" t="s">
        <v>75</v>
      </c>
      <c r="E94" s="29">
        <f>E95</f>
        <v>0</v>
      </c>
      <c r="F94" s="29">
        <f>F95</f>
        <v>0</v>
      </c>
    </row>
    <row r="95" spans="1:6" ht="30.6" hidden="1" outlineLevel="7" x14ac:dyDescent="0.25">
      <c r="A95" s="24" t="s">
        <v>53</v>
      </c>
      <c r="B95" s="24" t="s">
        <v>74</v>
      </c>
      <c r="C95" s="24" t="s">
        <v>20</v>
      </c>
      <c r="D95" s="25" t="s">
        <v>21</v>
      </c>
      <c r="E95" s="26">
        <v>0</v>
      </c>
      <c r="F95" s="26">
        <v>0</v>
      </c>
    </row>
    <row r="96" spans="1:6" ht="30.6" outlineLevel="7" x14ac:dyDescent="0.25">
      <c r="A96" s="41" t="s">
        <v>53</v>
      </c>
      <c r="B96" s="42" t="s">
        <v>96</v>
      </c>
      <c r="C96" s="42" t="s">
        <v>32</v>
      </c>
      <c r="D96" s="13" t="s">
        <v>21</v>
      </c>
      <c r="E96" s="44">
        <v>0</v>
      </c>
      <c r="F96" s="44">
        <v>0</v>
      </c>
    </row>
    <row r="97" spans="1:6" ht="30.6" outlineLevel="7" x14ac:dyDescent="0.25">
      <c r="A97" s="41" t="s">
        <v>102</v>
      </c>
      <c r="B97" s="42" t="s">
        <v>103</v>
      </c>
      <c r="C97" s="42" t="s">
        <v>20</v>
      </c>
      <c r="D97" s="13" t="s">
        <v>21</v>
      </c>
      <c r="E97" s="49">
        <v>0</v>
      </c>
      <c r="F97" s="49">
        <v>0</v>
      </c>
    </row>
    <row r="98" spans="1:6" ht="13.2" x14ac:dyDescent="0.25">
      <c r="A98" s="8" t="s">
        <v>64</v>
      </c>
      <c r="B98" s="9" t="s">
        <v>7</v>
      </c>
      <c r="C98" s="9"/>
      <c r="D98" s="10" t="s">
        <v>65</v>
      </c>
      <c r="E98" s="50">
        <f>E101</f>
        <v>132996.84</v>
      </c>
      <c r="F98" s="50">
        <f t="shared" ref="E98:F100" si="4">F99</f>
        <v>55415.35</v>
      </c>
    </row>
    <row r="99" spans="1:6" ht="14.4" customHeight="1" outlineLevel="1" x14ac:dyDescent="0.25">
      <c r="A99" s="8" t="s">
        <v>64</v>
      </c>
      <c r="B99" s="9" t="s">
        <v>7</v>
      </c>
      <c r="C99" s="9"/>
      <c r="D99" s="10" t="s">
        <v>8</v>
      </c>
      <c r="E99" s="11">
        <f t="shared" si="4"/>
        <v>132996.84</v>
      </c>
      <c r="F99" s="11">
        <f t="shared" si="4"/>
        <v>55415.35</v>
      </c>
    </row>
    <row r="100" spans="1:6" ht="30.6" outlineLevel="2" x14ac:dyDescent="0.25">
      <c r="A100" s="8" t="s">
        <v>64</v>
      </c>
      <c r="B100" s="9" t="s">
        <v>7</v>
      </c>
      <c r="C100" s="9" t="s">
        <v>105</v>
      </c>
      <c r="D100" s="10" t="s">
        <v>66</v>
      </c>
      <c r="E100" s="11">
        <f t="shared" si="4"/>
        <v>132996.84</v>
      </c>
      <c r="F100" s="11">
        <f t="shared" si="4"/>
        <v>55415.35</v>
      </c>
    </row>
    <row r="101" spans="1:6" ht="81.599999999999994" outlineLevel="3" x14ac:dyDescent="0.25">
      <c r="A101" s="8" t="s">
        <v>64</v>
      </c>
      <c r="B101" s="9" t="s">
        <v>97</v>
      </c>
      <c r="C101" s="9" t="s">
        <v>105</v>
      </c>
      <c r="D101" s="10" t="s">
        <v>67</v>
      </c>
      <c r="E101" s="11">
        <v>132996.84</v>
      </c>
      <c r="F101" s="11">
        <v>55415.35</v>
      </c>
    </row>
    <row r="102" spans="1:6" ht="13.2" outlineLevel="3" x14ac:dyDescent="0.25">
      <c r="A102" s="45" t="s">
        <v>122</v>
      </c>
      <c r="B102" s="60" t="s">
        <v>7</v>
      </c>
      <c r="C102" s="46"/>
      <c r="D102" s="56"/>
      <c r="E102" s="61">
        <f>E103+E104+E105</f>
        <v>2613010.8600000003</v>
      </c>
      <c r="F102" s="53">
        <f>F103+F105</f>
        <v>221318.31</v>
      </c>
    </row>
    <row r="103" spans="1:6" ht="30.6" outlineLevel="3" x14ac:dyDescent="0.25">
      <c r="A103" s="45" t="s">
        <v>122</v>
      </c>
      <c r="B103" s="55" t="s">
        <v>123</v>
      </c>
      <c r="C103" s="57" t="s">
        <v>20</v>
      </c>
      <c r="D103" s="13" t="s">
        <v>21</v>
      </c>
      <c r="E103" s="54">
        <v>52060.22</v>
      </c>
      <c r="F103" s="47">
        <v>4426.16</v>
      </c>
    </row>
    <row r="104" spans="1:6" ht="30.6" outlineLevel="3" x14ac:dyDescent="0.25">
      <c r="A104" s="45" t="s">
        <v>122</v>
      </c>
      <c r="B104" s="55" t="s">
        <v>125</v>
      </c>
      <c r="C104" s="57" t="s">
        <v>20</v>
      </c>
      <c r="D104" s="13" t="s">
        <v>21</v>
      </c>
      <c r="E104" s="58">
        <v>10000</v>
      </c>
      <c r="F104" s="47">
        <v>0</v>
      </c>
    </row>
    <row r="105" spans="1:6" ht="13.2" outlineLevel="3" x14ac:dyDescent="0.25">
      <c r="A105" s="45" t="s">
        <v>122</v>
      </c>
      <c r="B105" s="59" t="s">
        <v>127</v>
      </c>
      <c r="C105" s="46" t="s">
        <v>20</v>
      </c>
      <c r="D105" s="56" t="s">
        <v>114</v>
      </c>
      <c r="E105" s="47">
        <v>2550950.64</v>
      </c>
      <c r="F105" s="47">
        <v>216892.15</v>
      </c>
    </row>
    <row r="106" spans="1:6" ht="13.2" x14ac:dyDescent="0.25">
      <c r="A106" s="16" t="s">
        <v>69</v>
      </c>
      <c r="B106" s="17"/>
      <c r="C106" s="17"/>
      <c r="D106" s="18"/>
      <c r="E106" s="19">
        <f>E6+E12+E24+E26+E40+E45+E52+E61+E67+E77+E98+E102</f>
        <v>12535656.240000002</v>
      </c>
      <c r="F106" s="19">
        <f>F6+F12+F26+F40+F45+F52+F61+F67+F77+F98+F102</f>
        <v>4099916.88</v>
      </c>
    </row>
  </sheetData>
  <mergeCells count="3">
    <mergeCell ref="A3:H3"/>
    <mergeCell ref="A2:F2"/>
    <mergeCell ref="C1:F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08"/>
  <sheetViews>
    <sheetView showGridLines="0" tabSelected="1" workbookViewId="0">
      <selection activeCell="D1" sqref="D1:G1"/>
    </sheetView>
  </sheetViews>
  <sheetFormatPr defaultRowHeight="12.75" customHeight="1" outlineLevelRow="7" x14ac:dyDescent="0.25"/>
  <cols>
    <col min="1" max="1" width="6.33203125" customWidth="1"/>
    <col min="2" max="2" width="6.5546875" customWidth="1"/>
    <col min="3" max="3" width="12.5546875" customWidth="1"/>
    <col min="4" max="4" width="6.5546875" customWidth="1"/>
    <col min="5" max="5" width="30.6640625" customWidth="1"/>
    <col min="6" max="6" width="9.88671875" customWidth="1"/>
    <col min="7" max="7" width="11.5546875" customWidth="1"/>
    <col min="8" max="8" width="13.109375" customWidth="1"/>
    <col min="9" max="11" width="9.109375" customWidth="1"/>
  </cols>
  <sheetData>
    <row r="1" spans="1:11" ht="38.25" customHeight="1" x14ac:dyDescent="0.25">
      <c r="B1" s="2"/>
      <c r="C1" s="1"/>
      <c r="D1" s="65" t="s">
        <v>131</v>
      </c>
      <c r="E1" s="65"/>
      <c r="F1" s="65"/>
      <c r="G1" s="65"/>
      <c r="H1" s="1"/>
      <c r="I1" s="1"/>
      <c r="J1" s="1"/>
      <c r="K1" s="1"/>
    </row>
    <row r="2" spans="1:11" ht="35.25" customHeight="1" x14ac:dyDescent="0.25">
      <c r="A2" s="66" t="s">
        <v>70</v>
      </c>
      <c r="B2" s="66"/>
      <c r="C2" s="66"/>
      <c r="D2" s="66"/>
      <c r="E2" s="66"/>
      <c r="F2" s="66"/>
      <c r="G2" s="66"/>
      <c r="H2" s="4"/>
      <c r="I2" s="4"/>
      <c r="J2" s="3"/>
      <c r="K2" s="3"/>
    </row>
    <row r="3" spans="1:11" ht="13.2" x14ac:dyDescent="0.25">
      <c r="B3" s="62"/>
      <c r="C3" s="63"/>
      <c r="D3" s="63"/>
      <c r="E3" s="63"/>
      <c r="F3" s="63"/>
      <c r="G3" s="63"/>
      <c r="H3" s="63"/>
      <c r="I3" s="63"/>
      <c r="J3" s="5"/>
      <c r="K3" s="5"/>
    </row>
    <row r="4" spans="1:11" ht="13.2" x14ac:dyDescent="0.25">
      <c r="A4" s="6" t="s">
        <v>0</v>
      </c>
      <c r="C4" s="6"/>
      <c r="D4" s="6"/>
      <c r="E4" s="6"/>
      <c r="F4" s="6"/>
      <c r="G4" s="6"/>
      <c r="H4" s="6"/>
      <c r="I4" s="6"/>
      <c r="J4" s="1"/>
      <c r="K4" s="1"/>
    </row>
    <row r="5" spans="1:11" ht="13.2" x14ac:dyDescent="0.25">
      <c r="A5" s="20" t="s">
        <v>71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108</v>
      </c>
      <c r="G5" s="20" t="s">
        <v>109</v>
      </c>
    </row>
    <row r="6" spans="1:11" ht="40.799999999999997" x14ac:dyDescent="0.25">
      <c r="A6" s="8" t="s">
        <v>72</v>
      </c>
      <c r="B6" s="8" t="s">
        <v>5</v>
      </c>
      <c r="C6" s="9"/>
      <c r="D6" s="9"/>
      <c r="E6" s="10" t="s">
        <v>6</v>
      </c>
      <c r="F6" s="11">
        <f t="shared" ref="F6:G8" si="0">F7</f>
        <v>983146.32</v>
      </c>
      <c r="G6" s="50">
        <f t="shared" si="0"/>
        <v>632664.78</v>
      </c>
    </row>
    <row r="7" spans="1:11" ht="20.399999999999999" outlineLevel="1" x14ac:dyDescent="0.25">
      <c r="A7" s="8" t="s">
        <v>72</v>
      </c>
      <c r="B7" s="8" t="s">
        <v>5</v>
      </c>
      <c r="C7" s="9" t="s">
        <v>7</v>
      </c>
      <c r="D7" s="9"/>
      <c r="E7" s="10" t="s">
        <v>8</v>
      </c>
      <c r="F7" s="11">
        <f t="shared" si="0"/>
        <v>983146.32</v>
      </c>
      <c r="G7" s="11">
        <f>G10+G11</f>
        <v>632664.78</v>
      </c>
    </row>
    <row r="8" spans="1:11" ht="20.399999999999999" outlineLevel="2" x14ac:dyDescent="0.25">
      <c r="A8" s="8" t="s">
        <v>72</v>
      </c>
      <c r="B8" s="8" t="s">
        <v>5</v>
      </c>
      <c r="C8" s="9" t="s">
        <v>7</v>
      </c>
      <c r="D8" s="9"/>
      <c r="E8" s="10" t="s">
        <v>9</v>
      </c>
      <c r="F8" s="11">
        <f t="shared" si="0"/>
        <v>983146.32</v>
      </c>
      <c r="G8" s="11">
        <f t="shared" si="0"/>
        <v>632664.78</v>
      </c>
    </row>
    <row r="9" spans="1:11" ht="13.2" outlineLevel="3" x14ac:dyDescent="0.25">
      <c r="A9" s="8" t="s">
        <v>72</v>
      </c>
      <c r="B9" s="8" t="s">
        <v>5</v>
      </c>
      <c r="C9" s="9" t="s">
        <v>83</v>
      </c>
      <c r="D9" s="9"/>
      <c r="E9" s="10" t="s">
        <v>10</v>
      </c>
      <c r="F9" s="11">
        <f>F10+F11</f>
        <v>983146.32</v>
      </c>
      <c r="G9" s="11">
        <f>G10+G11</f>
        <v>632664.78</v>
      </c>
    </row>
    <row r="10" spans="1:11" ht="20.399999999999999" outlineLevel="7" x14ac:dyDescent="0.25">
      <c r="A10" s="8" t="s">
        <v>72</v>
      </c>
      <c r="B10" s="12" t="s">
        <v>5</v>
      </c>
      <c r="C10" s="12" t="s">
        <v>83</v>
      </c>
      <c r="D10" s="12" t="s">
        <v>11</v>
      </c>
      <c r="E10" s="13" t="s">
        <v>12</v>
      </c>
      <c r="F10" s="14">
        <v>769277.6</v>
      </c>
      <c r="G10" s="14">
        <v>518437.35</v>
      </c>
    </row>
    <row r="11" spans="1:11" ht="40.799999999999997" outlineLevel="7" x14ac:dyDescent="0.25">
      <c r="A11" s="8" t="s">
        <v>72</v>
      </c>
      <c r="B11" s="12" t="s">
        <v>5</v>
      </c>
      <c r="C11" s="12" t="s">
        <v>83</v>
      </c>
      <c r="D11" s="12" t="s">
        <v>13</v>
      </c>
      <c r="E11" s="13" t="s">
        <v>14</v>
      </c>
      <c r="F11" s="14">
        <v>213868.72</v>
      </c>
      <c r="G11" s="14">
        <v>114227.43</v>
      </c>
    </row>
    <row r="12" spans="1:11" ht="61.2" x14ac:dyDescent="0.25">
      <c r="A12" s="8" t="s">
        <v>72</v>
      </c>
      <c r="B12" s="8" t="s">
        <v>15</v>
      </c>
      <c r="C12" s="9"/>
      <c r="D12" s="9"/>
      <c r="E12" s="10" t="s">
        <v>16</v>
      </c>
      <c r="F12" s="11">
        <f>F13</f>
        <v>4070771.01</v>
      </c>
      <c r="G12" s="51">
        <f>G16+G17+G18+G19+G20+G22+G23</f>
        <v>1711583.69</v>
      </c>
    </row>
    <row r="13" spans="1:11" ht="20.399999999999999" outlineLevel="1" x14ac:dyDescent="0.25">
      <c r="A13" s="8" t="s">
        <v>72</v>
      </c>
      <c r="B13" s="8" t="s">
        <v>15</v>
      </c>
      <c r="C13" s="9" t="s">
        <v>7</v>
      </c>
      <c r="D13" s="9"/>
      <c r="E13" s="10" t="s">
        <v>8</v>
      </c>
      <c r="F13" s="11">
        <f>F16+F17+F18+F19+F20+F21+F22+F23</f>
        <v>4070771.01</v>
      </c>
      <c r="G13" s="11">
        <f>G16+G17+G18+G19+G20+G22+G23</f>
        <v>1711583.69</v>
      </c>
    </row>
    <row r="14" spans="1:11" ht="20.399999999999999" outlineLevel="2" x14ac:dyDescent="0.25">
      <c r="A14" s="8" t="s">
        <v>72</v>
      </c>
      <c r="B14" s="8" t="s">
        <v>15</v>
      </c>
      <c r="C14" s="9" t="s">
        <v>7</v>
      </c>
      <c r="D14" s="9"/>
      <c r="E14" s="10" t="s">
        <v>9</v>
      </c>
      <c r="F14" s="11">
        <f>F16+F17+F18+F19+F20+F21+F22+F23</f>
        <v>4070771.01</v>
      </c>
      <c r="G14" s="11">
        <f>G15</f>
        <v>1711583.69</v>
      </c>
    </row>
    <row r="15" spans="1:11" ht="20.399999999999999" outlineLevel="3" x14ac:dyDescent="0.25">
      <c r="A15" s="8" t="s">
        <v>72</v>
      </c>
      <c r="B15" s="8" t="s">
        <v>15</v>
      </c>
      <c r="C15" s="9" t="s">
        <v>84</v>
      </c>
      <c r="D15" s="9"/>
      <c r="E15" s="10" t="s">
        <v>17</v>
      </c>
      <c r="F15" s="11">
        <f>F16+F17+F18+F19++F21+F20+F22+F23</f>
        <v>4070771.01</v>
      </c>
      <c r="G15" s="11">
        <f>G16+G17+G18+G19+G20+G22+G23</f>
        <v>1711583.69</v>
      </c>
    </row>
    <row r="16" spans="1:11" ht="20.399999999999999" outlineLevel="7" x14ac:dyDescent="0.25">
      <c r="A16" s="8" t="s">
        <v>72</v>
      </c>
      <c r="B16" s="12" t="s">
        <v>15</v>
      </c>
      <c r="C16" s="12" t="s">
        <v>84</v>
      </c>
      <c r="D16" s="12" t="s">
        <v>11</v>
      </c>
      <c r="E16" s="13" t="s">
        <v>12</v>
      </c>
      <c r="F16" s="14">
        <v>2634900.5499999998</v>
      </c>
      <c r="G16" s="14">
        <v>1003861.64</v>
      </c>
    </row>
    <row r="17" spans="1:7" ht="40.799999999999997" outlineLevel="7" x14ac:dyDescent="0.25">
      <c r="A17" s="8" t="s">
        <v>72</v>
      </c>
      <c r="B17" s="12" t="s">
        <v>15</v>
      </c>
      <c r="C17" s="12" t="s">
        <v>84</v>
      </c>
      <c r="D17" s="12" t="s">
        <v>13</v>
      </c>
      <c r="E17" s="13" t="s">
        <v>14</v>
      </c>
      <c r="F17" s="14">
        <v>795739.97</v>
      </c>
      <c r="G17" s="14">
        <v>247608.02</v>
      </c>
    </row>
    <row r="18" spans="1:7" ht="30.6" outlineLevel="7" x14ac:dyDescent="0.25">
      <c r="A18" s="8" t="s">
        <v>72</v>
      </c>
      <c r="B18" s="12" t="s">
        <v>15</v>
      </c>
      <c r="C18" s="12" t="s">
        <v>84</v>
      </c>
      <c r="D18" s="12" t="s">
        <v>18</v>
      </c>
      <c r="E18" s="13" t="s">
        <v>19</v>
      </c>
      <c r="F18" s="14">
        <v>152163.6</v>
      </c>
      <c r="G18" s="14">
        <v>147880.22</v>
      </c>
    </row>
    <row r="19" spans="1:7" ht="30.6" outlineLevel="7" x14ac:dyDescent="0.25">
      <c r="A19" s="8" t="s">
        <v>72</v>
      </c>
      <c r="B19" s="12" t="s">
        <v>15</v>
      </c>
      <c r="C19" s="12" t="s">
        <v>84</v>
      </c>
      <c r="D19" s="12" t="s">
        <v>20</v>
      </c>
      <c r="E19" s="13" t="s">
        <v>21</v>
      </c>
      <c r="F19" s="14">
        <v>426071.5</v>
      </c>
      <c r="G19" s="14">
        <v>266277.77</v>
      </c>
    </row>
    <row r="20" spans="1:7" ht="13.2" outlineLevel="7" x14ac:dyDescent="0.25">
      <c r="A20" s="8" t="s">
        <v>72</v>
      </c>
      <c r="B20" s="12" t="s">
        <v>15</v>
      </c>
      <c r="C20" s="12" t="s">
        <v>84</v>
      </c>
      <c r="D20" s="12" t="s">
        <v>99</v>
      </c>
      <c r="E20" s="13" t="s">
        <v>100</v>
      </c>
      <c r="F20" s="14">
        <v>51895.39</v>
      </c>
      <c r="G20" s="14">
        <v>42119.39</v>
      </c>
    </row>
    <row r="21" spans="1:7" ht="20.399999999999999" outlineLevel="7" x14ac:dyDescent="0.25">
      <c r="A21" s="8" t="s">
        <v>72</v>
      </c>
      <c r="B21" s="12" t="s">
        <v>15</v>
      </c>
      <c r="C21" s="12" t="s">
        <v>84</v>
      </c>
      <c r="D21" s="12" t="s">
        <v>22</v>
      </c>
      <c r="E21" s="13" t="s">
        <v>23</v>
      </c>
      <c r="F21" s="14">
        <v>0</v>
      </c>
      <c r="G21" s="14">
        <v>0</v>
      </c>
    </row>
    <row r="22" spans="1:7" ht="13.2" outlineLevel="7" x14ac:dyDescent="0.25">
      <c r="A22" s="8" t="s">
        <v>72</v>
      </c>
      <c r="B22" s="12" t="s">
        <v>15</v>
      </c>
      <c r="C22" s="12" t="s">
        <v>84</v>
      </c>
      <c r="D22" s="12" t="s">
        <v>24</v>
      </c>
      <c r="E22" s="13" t="s">
        <v>25</v>
      </c>
      <c r="F22" s="14">
        <v>5000</v>
      </c>
      <c r="G22" s="14">
        <v>3807.34</v>
      </c>
    </row>
    <row r="23" spans="1:7" ht="34.799999999999997" customHeight="1" outlineLevel="7" x14ac:dyDescent="0.25">
      <c r="A23" s="8" t="s">
        <v>72</v>
      </c>
      <c r="B23" s="12" t="s">
        <v>15</v>
      </c>
      <c r="C23" s="12" t="s">
        <v>84</v>
      </c>
      <c r="D23" s="12" t="s">
        <v>26</v>
      </c>
      <c r="E23" s="13" t="s">
        <v>27</v>
      </c>
      <c r="F23" s="14">
        <v>5000</v>
      </c>
      <c r="G23" s="14">
        <v>29.31</v>
      </c>
    </row>
    <row r="24" spans="1:7" ht="21.6" customHeight="1" outlineLevel="7" x14ac:dyDescent="0.25">
      <c r="A24" s="36" t="s">
        <v>72</v>
      </c>
      <c r="B24" s="37" t="s">
        <v>76</v>
      </c>
      <c r="C24" s="38" t="s">
        <v>98</v>
      </c>
      <c r="D24" s="38"/>
      <c r="E24" s="39" t="s">
        <v>80</v>
      </c>
      <c r="F24" s="40">
        <f>F25</f>
        <v>5000</v>
      </c>
      <c r="G24" s="52">
        <f>G25</f>
        <v>0</v>
      </c>
    </row>
    <row r="25" spans="1:7" ht="32.4" customHeight="1" outlineLevel="7" x14ac:dyDescent="0.25">
      <c r="A25" s="8" t="s">
        <v>72</v>
      </c>
      <c r="B25" s="32" t="s">
        <v>76</v>
      </c>
      <c r="C25" s="33" t="s">
        <v>77</v>
      </c>
      <c r="D25" s="33" t="s">
        <v>78</v>
      </c>
      <c r="E25" s="34" t="s">
        <v>79</v>
      </c>
      <c r="F25" s="35">
        <v>5000</v>
      </c>
      <c r="G25" s="35">
        <v>0</v>
      </c>
    </row>
    <row r="26" spans="1:7" ht="13.2" x14ac:dyDescent="0.25">
      <c r="A26" s="8" t="s">
        <v>72</v>
      </c>
      <c r="B26" s="8" t="s">
        <v>28</v>
      </c>
      <c r="C26" s="9"/>
      <c r="D26" s="9"/>
      <c r="E26" s="10" t="s">
        <v>29</v>
      </c>
      <c r="F26" s="11">
        <f>F28+F33+F36+F37</f>
        <v>2499544.66</v>
      </c>
      <c r="G26" s="50">
        <f>G27</f>
        <v>28935.79</v>
      </c>
    </row>
    <row r="27" spans="1:7" ht="20.399999999999999" outlineLevel="1" x14ac:dyDescent="0.25">
      <c r="A27" s="8" t="s">
        <v>72</v>
      </c>
      <c r="B27" s="8" t="s">
        <v>28</v>
      </c>
      <c r="C27" s="9" t="s">
        <v>7</v>
      </c>
      <c r="D27" s="9"/>
      <c r="E27" s="10" t="s">
        <v>8</v>
      </c>
      <c r="F27" s="11">
        <f>F33+F28</f>
        <v>122738.79000000001</v>
      </c>
      <c r="G27" s="11">
        <f>G28+G33</f>
        <v>28935.79</v>
      </c>
    </row>
    <row r="28" spans="1:7" ht="13.2" outlineLevel="2" x14ac:dyDescent="0.25">
      <c r="A28" s="8" t="s">
        <v>72</v>
      </c>
      <c r="B28" s="8" t="s">
        <v>28</v>
      </c>
      <c r="C28" s="9" t="s">
        <v>7</v>
      </c>
      <c r="D28" s="9"/>
      <c r="E28" s="10" t="s">
        <v>30</v>
      </c>
      <c r="F28" s="11">
        <f>F29+F31</f>
        <v>93803</v>
      </c>
      <c r="G28" s="11">
        <f>G29</f>
        <v>0</v>
      </c>
    </row>
    <row r="29" spans="1:7" ht="71.400000000000006" outlineLevel="3" x14ac:dyDescent="0.25">
      <c r="A29" s="8" t="s">
        <v>72</v>
      </c>
      <c r="B29" s="8" t="s">
        <v>28</v>
      </c>
      <c r="C29" s="9" t="s">
        <v>85</v>
      </c>
      <c r="D29" s="9"/>
      <c r="E29" s="10" t="s">
        <v>31</v>
      </c>
      <c r="F29" s="11">
        <f>F30</f>
        <v>92064</v>
      </c>
      <c r="G29" s="11">
        <f>G30</f>
        <v>0</v>
      </c>
    </row>
    <row r="30" spans="1:7" ht="13.2" outlineLevel="7" x14ac:dyDescent="0.25">
      <c r="A30" s="8" t="s">
        <v>72</v>
      </c>
      <c r="B30" s="12" t="s">
        <v>28</v>
      </c>
      <c r="C30" s="12" t="s">
        <v>85</v>
      </c>
      <c r="D30" s="12" t="s">
        <v>32</v>
      </c>
      <c r="E30" s="13" t="s">
        <v>30</v>
      </c>
      <c r="F30" s="14">
        <v>92064</v>
      </c>
      <c r="G30" s="14">
        <v>0</v>
      </c>
    </row>
    <row r="31" spans="1:7" ht="51" outlineLevel="3" x14ac:dyDescent="0.25">
      <c r="A31" s="8" t="s">
        <v>72</v>
      </c>
      <c r="B31" s="8" t="s">
        <v>28</v>
      </c>
      <c r="C31" s="9" t="s">
        <v>86</v>
      </c>
      <c r="D31" s="9"/>
      <c r="E31" s="10" t="s">
        <v>33</v>
      </c>
      <c r="F31" s="11">
        <f>F32</f>
        <v>1739</v>
      </c>
      <c r="G31" s="11">
        <v>0</v>
      </c>
    </row>
    <row r="32" spans="1:7" ht="30.6" outlineLevel="7" x14ac:dyDescent="0.25">
      <c r="A32" s="8" t="s">
        <v>72</v>
      </c>
      <c r="B32" s="12" t="s">
        <v>28</v>
      </c>
      <c r="C32" s="12" t="s">
        <v>86</v>
      </c>
      <c r="D32" s="12" t="s">
        <v>20</v>
      </c>
      <c r="E32" s="13" t="s">
        <v>21</v>
      </c>
      <c r="F32" s="14">
        <v>1739</v>
      </c>
      <c r="G32" s="14">
        <v>0</v>
      </c>
    </row>
    <row r="33" spans="1:7" ht="20.399999999999999" outlineLevel="2" x14ac:dyDescent="0.25">
      <c r="A33" s="8" t="s">
        <v>72</v>
      </c>
      <c r="B33" s="8" t="s">
        <v>28</v>
      </c>
      <c r="C33" s="9" t="s">
        <v>7</v>
      </c>
      <c r="D33" s="9"/>
      <c r="E33" s="10" t="s">
        <v>9</v>
      </c>
      <c r="F33" s="11">
        <v>28935.79</v>
      </c>
      <c r="G33" s="11">
        <f>G34</f>
        <v>28935.79</v>
      </c>
    </row>
    <row r="34" spans="1:7" ht="20.399999999999999" outlineLevel="3" x14ac:dyDescent="0.25">
      <c r="A34" s="8" t="s">
        <v>72</v>
      </c>
      <c r="B34" s="8" t="s">
        <v>28</v>
      </c>
      <c r="C34" s="9" t="s">
        <v>84</v>
      </c>
      <c r="D34" s="9"/>
      <c r="E34" s="10" t="s">
        <v>17</v>
      </c>
      <c r="F34" s="11">
        <v>28935.79</v>
      </c>
      <c r="G34" s="11">
        <f>G35</f>
        <v>28935.79</v>
      </c>
    </row>
    <row r="35" spans="1:7" ht="30.6" outlineLevel="7" x14ac:dyDescent="0.25">
      <c r="A35" s="8" t="s">
        <v>72</v>
      </c>
      <c r="B35" s="12" t="s">
        <v>28</v>
      </c>
      <c r="C35" s="12" t="s">
        <v>84</v>
      </c>
      <c r="D35" s="12" t="s">
        <v>20</v>
      </c>
      <c r="E35" s="13" t="s">
        <v>21</v>
      </c>
      <c r="F35" s="14">
        <v>28935.79</v>
      </c>
      <c r="G35" s="14">
        <v>28935.79</v>
      </c>
    </row>
    <row r="36" spans="1:7" ht="40.799999999999997" outlineLevel="7" x14ac:dyDescent="0.25">
      <c r="A36" s="8" t="s">
        <v>72</v>
      </c>
      <c r="B36" s="32" t="s">
        <v>28</v>
      </c>
      <c r="C36" s="33" t="s">
        <v>117</v>
      </c>
      <c r="D36" s="33" t="s">
        <v>20</v>
      </c>
      <c r="E36" s="34" t="s">
        <v>118</v>
      </c>
      <c r="F36" s="35">
        <v>47536.12</v>
      </c>
      <c r="G36" s="35">
        <v>0</v>
      </c>
    </row>
    <row r="37" spans="1:7" ht="30.6" outlineLevel="7" x14ac:dyDescent="0.25">
      <c r="A37" s="8" t="s">
        <v>72</v>
      </c>
      <c r="B37" s="32" t="s">
        <v>28</v>
      </c>
      <c r="C37" s="33" t="s">
        <v>119</v>
      </c>
      <c r="D37" s="33" t="s">
        <v>20</v>
      </c>
      <c r="E37" s="34" t="s">
        <v>120</v>
      </c>
      <c r="F37" s="35">
        <v>2329269.75</v>
      </c>
      <c r="G37" s="35">
        <v>0</v>
      </c>
    </row>
    <row r="38" spans="1:7" ht="20.399999999999999" x14ac:dyDescent="0.25">
      <c r="A38" s="8" t="s">
        <v>72</v>
      </c>
      <c r="B38" s="8" t="s">
        <v>34</v>
      </c>
      <c r="C38" s="9"/>
      <c r="D38" s="9"/>
      <c r="E38" s="10" t="s">
        <v>35</v>
      </c>
      <c r="F38" s="11">
        <f t="shared" ref="F38:G40" si="1">F39</f>
        <v>197699</v>
      </c>
      <c r="G38" s="11">
        <f t="shared" si="1"/>
        <v>81722.080000000002</v>
      </c>
    </row>
    <row r="39" spans="1:7" ht="20.399999999999999" outlineLevel="1" x14ac:dyDescent="0.25">
      <c r="A39" s="8" t="s">
        <v>72</v>
      </c>
      <c r="B39" s="8" t="s">
        <v>34</v>
      </c>
      <c r="C39" s="9" t="s">
        <v>7</v>
      </c>
      <c r="D39" s="9"/>
      <c r="E39" s="10" t="s">
        <v>8</v>
      </c>
      <c r="F39" s="11">
        <f t="shared" si="1"/>
        <v>197699</v>
      </c>
      <c r="G39" s="11">
        <f t="shared" si="1"/>
        <v>81722.080000000002</v>
      </c>
    </row>
    <row r="40" spans="1:7" ht="91.8" outlineLevel="2" x14ac:dyDescent="0.25">
      <c r="A40" s="8" t="s">
        <v>72</v>
      </c>
      <c r="B40" s="8" t="s">
        <v>34</v>
      </c>
      <c r="C40" s="9" t="s">
        <v>7</v>
      </c>
      <c r="D40" s="9"/>
      <c r="E40" s="15" t="s">
        <v>36</v>
      </c>
      <c r="F40" s="11">
        <f t="shared" si="1"/>
        <v>197699</v>
      </c>
      <c r="G40" s="11">
        <f t="shared" si="1"/>
        <v>81722.080000000002</v>
      </c>
    </row>
    <row r="41" spans="1:7" ht="40.799999999999997" outlineLevel="3" x14ac:dyDescent="0.25">
      <c r="A41" s="8" t="s">
        <v>72</v>
      </c>
      <c r="B41" s="8" t="s">
        <v>34</v>
      </c>
      <c r="C41" s="9" t="s">
        <v>87</v>
      </c>
      <c r="D41" s="9"/>
      <c r="E41" s="10" t="s">
        <v>37</v>
      </c>
      <c r="F41" s="11">
        <f>F42+F43+F44</f>
        <v>197699</v>
      </c>
      <c r="G41" s="11">
        <f>G42+G43+G44</f>
        <v>81722.080000000002</v>
      </c>
    </row>
    <row r="42" spans="1:7" ht="20.399999999999999" outlineLevel="7" x14ac:dyDescent="0.25">
      <c r="A42" s="8" t="s">
        <v>72</v>
      </c>
      <c r="B42" s="12" t="s">
        <v>34</v>
      </c>
      <c r="C42" s="12" t="s">
        <v>87</v>
      </c>
      <c r="D42" s="12" t="s">
        <v>11</v>
      </c>
      <c r="E42" s="13" t="s">
        <v>12</v>
      </c>
      <c r="F42" s="14">
        <v>145000</v>
      </c>
      <c r="G42" s="14">
        <v>65015.21</v>
      </c>
    </row>
    <row r="43" spans="1:7" ht="40.799999999999997" outlineLevel="7" x14ac:dyDescent="0.25">
      <c r="A43" s="8" t="s">
        <v>72</v>
      </c>
      <c r="B43" s="12" t="s">
        <v>34</v>
      </c>
      <c r="C43" s="12" t="s">
        <v>87</v>
      </c>
      <c r="D43" s="12" t="s">
        <v>13</v>
      </c>
      <c r="E43" s="13" t="s">
        <v>14</v>
      </c>
      <c r="F43" s="14">
        <v>43790</v>
      </c>
      <c r="G43" s="14">
        <v>16706.87</v>
      </c>
    </row>
    <row r="44" spans="1:7" ht="30.6" outlineLevel="7" x14ac:dyDescent="0.25">
      <c r="A44" s="8" t="s">
        <v>72</v>
      </c>
      <c r="B44" s="12" t="s">
        <v>34</v>
      </c>
      <c r="C44" s="12" t="s">
        <v>87</v>
      </c>
      <c r="D44" s="12" t="s">
        <v>20</v>
      </c>
      <c r="E44" s="13" t="s">
        <v>21</v>
      </c>
      <c r="F44" s="14">
        <v>8909</v>
      </c>
      <c r="G44" s="14">
        <v>0</v>
      </c>
    </row>
    <row r="45" spans="1:7" ht="13.2" outlineLevel="7" x14ac:dyDescent="0.25">
      <c r="A45" s="8" t="s">
        <v>72</v>
      </c>
      <c r="B45" s="32" t="s">
        <v>38</v>
      </c>
      <c r="C45" s="33" t="s">
        <v>110</v>
      </c>
      <c r="D45" s="33"/>
      <c r="E45" s="34"/>
      <c r="F45" s="35">
        <f>F46+F49</f>
        <v>49200</v>
      </c>
      <c r="G45" s="35">
        <v>0</v>
      </c>
    </row>
    <row r="46" spans="1:7" ht="30.6" outlineLevel="7" x14ac:dyDescent="0.25">
      <c r="A46" s="8" t="s">
        <v>72</v>
      </c>
      <c r="B46" s="32" t="s">
        <v>38</v>
      </c>
      <c r="C46" s="33" t="s">
        <v>110</v>
      </c>
      <c r="D46" s="33" t="s">
        <v>20</v>
      </c>
      <c r="E46" s="13" t="s">
        <v>21</v>
      </c>
      <c r="F46" s="35">
        <v>0</v>
      </c>
      <c r="G46" s="35">
        <v>0</v>
      </c>
    </row>
    <row r="47" spans="1:7" ht="13.2" x14ac:dyDescent="0.25">
      <c r="A47" s="8" t="s">
        <v>72</v>
      </c>
      <c r="B47" s="8" t="s">
        <v>38</v>
      </c>
      <c r="C47" s="9"/>
      <c r="D47" s="9"/>
      <c r="E47" s="10" t="s">
        <v>39</v>
      </c>
      <c r="F47" s="11">
        <f t="shared" ref="F47:G49" si="2">F48</f>
        <v>49200</v>
      </c>
      <c r="G47" s="11">
        <f t="shared" si="2"/>
        <v>49200</v>
      </c>
    </row>
    <row r="48" spans="1:7" ht="20.399999999999999" outlineLevel="1" x14ac:dyDescent="0.25">
      <c r="A48" s="8" t="s">
        <v>72</v>
      </c>
      <c r="B48" s="8" t="s">
        <v>38</v>
      </c>
      <c r="C48" s="9" t="s">
        <v>7</v>
      </c>
      <c r="D48" s="9"/>
      <c r="E48" s="10" t="s">
        <v>8</v>
      </c>
      <c r="F48" s="11">
        <f t="shared" si="2"/>
        <v>49200</v>
      </c>
      <c r="G48" s="11">
        <f t="shared" si="2"/>
        <v>49200</v>
      </c>
    </row>
    <row r="49" spans="1:7" ht="19.2" customHeight="1" outlineLevel="2" x14ac:dyDescent="0.25">
      <c r="A49" s="8" t="s">
        <v>72</v>
      </c>
      <c r="B49" s="8" t="s">
        <v>38</v>
      </c>
      <c r="C49" s="9" t="s">
        <v>7</v>
      </c>
      <c r="D49" s="9"/>
      <c r="E49" s="10" t="s">
        <v>40</v>
      </c>
      <c r="F49" s="11">
        <f t="shared" si="2"/>
        <v>49200</v>
      </c>
      <c r="G49" s="11">
        <f t="shared" si="2"/>
        <v>49200</v>
      </c>
    </row>
    <row r="50" spans="1:7" ht="21" customHeight="1" outlineLevel="3" x14ac:dyDescent="0.25">
      <c r="A50" s="8" t="s">
        <v>72</v>
      </c>
      <c r="B50" s="8" t="s">
        <v>38</v>
      </c>
      <c r="C50" s="9" t="s">
        <v>88</v>
      </c>
      <c r="D50" s="9"/>
      <c r="E50" s="10" t="s">
        <v>41</v>
      </c>
      <c r="F50" s="11">
        <v>49200</v>
      </c>
      <c r="G50" s="11">
        <v>49200</v>
      </c>
    </row>
    <row r="51" spans="1:7" ht="30.6" outlineLevel="7" x14ac:dyDescent="0.25">
      <c r="A51" s="8" t="s">
        <v>72</v>
      </c>
      <c r="B51" s="12" t="s">
        <v>38</v>
      </c>
      <c r="C51" s="12" t="s">
        <v>88</v>
      </c>
      <c r="D51" s="12" t="s">
        <v>20</v>
      </c>
      <c r="E51" s="13" t="s">
        <v>21</v>
      </c>
      <c r="F51" s="14">
        <v>49200</v>
      </c>
      <c r="G51" s="14">
        <v>49200</v>
      </c>
    </row>
    <row r="52" spans="1:7" ht="20.399999999999999" x14ac:dyDescent="0.25">
      <c r="A52" s="8" t="s">
        <v>72</v>
      </c>
      <c r="B52" s="8" t="s">
        <v>42</v>
      </c>
      <c r="C52" s="9"/>
      <c r="D52" s="9"/>
      <c r="E52" s="10" t="s">
        <v>43</v>
      </c>
      <c r="F52" s="11">
        <f>F53</f>
        <v>838322</v>
      </c>
      <c r="G52" s="11">
        <f>G53</f>
        <v>566322</v>
      </c>
    </row>
    <row r="53" spans="1:7" ht="20.399999999999999" outlineLevel="1" x14ac:dyDescent="0.25">
      <c r="A53" s="8" t="s">
        <v>72</v>
      </c>
      <c r="B53" s="8" t="s">
        <v>42</v>
      </c>
      <c r="C53" s="9" t="s">
        <v>7</v>
      </c>
      <c r="D53" s="9"/>
      <c r="E53" s="10" t="s">
        <v>8</v>
      </c>
      <c r="F53" s="11">
        <f>F54+F57</f>
        <v>838322</v>
      </c>
      <c r="G53" s="11">
        <f>G54+G57</f>
        <v>566322</v>
      </c>
    </row>
    <row r="54" spans="1:7" ht="13.2" outlineLevel="2" x14ac:dyDescent="0.25">
      <c r="A54" s="8" t="s">
        <v>72</v>
      </c>
      <c r="B54" s="8" t="s">
        <v>42</v>
      </c>
      <c r="C54" s="9" t="s">
        <v>7</v>
      </c>
      <c r="D54" s="9"/>
      <c r="E54" s="10" t="s">
        <v>30</v>
      </c>
      <c r="F54" s="11">
        <f>F55</f>
        <v>838322</v>
      </c>
      <c r="G54" s="11">
        <f>G55</f>
        <v>566322</v>
      </c>
    </row>
    <row r="55" spans="1:7" ht="71.400000000000006" outlineLevel="3" x14ac:dyDescent="0.25">
      <c r="A55" s="8" t="s">
        <v>72</v>
      </c>
      <c r="B55" s="8" t="s">
        <v>42</v>
      </c>
      <c r="C55" s="9" t="s">
        <v>89</v>
      </c>
      <c r="D55" s="9"/>
      <c r="E55" s="10" t="s">
        <v>44</v>
      </c>
      <c r="F55" s="11">
        <f>F56</f>
        <v>838322</v>
      </c>
      <c r="G55" s="11">
        <f>G56</f>
        <v>566322</v>
      </c>
    </row>
    <row r="56" spans="1:7" ht="30.6" outlineLevel="7" x14ac:dyDescent="0.25">
      <c r="A56" s="8" t="s">
        <v>72</v>
      </c>
      <c r="B56" s="12" t="s">
        <v>42</v>
      </c>
      <c r="C56" s="12" t="s">
        <v>89</v>
      </c>
      <c r="D56" s="12" t="s">
        <v>20</v>
      </c>
      <c r="E56" s="13" t="s">
        <v>21</v>
      </c>
      <c r="F56" s="14">
        <v>838322</v>
      </c>
      <c r="G56" s="14">
        <v>566322</v>
      </c>
    </row>
    <row r="57" spans="1:7" ht="20.399999999999999" outlineLevel="2" x14ac:dyDescent="0.25">
      <c r="A57" s="8" t="s">
        <v>72</v>
      </c>
      <c r="B57" s="8" t="s">
        <v>42</v>
      </c>
      <c r="C57" s="9" t="s">
        <v>7</v>
      </c>
      <c r="D57" s="9"/>
      <c r="E57" s="10" t="s">
        <v>40</v>
      </c>
      <c r="F57" s="11">
        <f>F58</f>
        <v>0</v>
      </c>
      <c r="G57" s="11">
        <f>G58</f>
        <v>0</v>
      </c>
    </row>
    <row r="58" spans="1:7" ht="51" outlineLevel="3" x14ac:dyDescent="0.25">
      <c r="A58" s="8" t="s">
        <v>72</v>
      </c>
      <c r="B58" s="8" t="s">
        <v>42</v>
      </c>
      <c r="C58" s="9" t="s">
        <v>90</v>
      </c>
      <c r="D58" s="9"/>
      <c r="E58" s="10" t="s">
        <v>45</v>
      </c>
      <c r="F58" s="11">
        <v>0</v>
      </c>
      <c r="G58" s="11">
        <v>0</v>
      </c>
    </row>
    <row r="59" spans="1:7" ht="12.6" customHeight="1" x14ac:dyDescent="0.25">
      <c r="A59" s="8" t="s">
        <v>72</v>
      </c>
      <c r="B59" s="8" t="s">
        <v>46</v>
      </c>
      <c r="C59" s="9"/>
      <c r="D59" s="9"/>
      <c r="E59" s="10" t="s">
        <v>47</v>
      </c>
      <c r="F59" s="11">
        <f t="shared" ref="F59:G62" si="3">F60</f>
        <v>17800</v>
      </c>
      <c r="G59" s="11">
        <f t="shared" si="3"/>
        <v>11133.72</v>
      </c>
    </row>
    <row r="60" spans="1:7" ht="16.8" customHeight="1" outlineLevel="1" x14ac:dyDescent="0.25">
      <c r="A60" s="8" t="s">
        <v>72</v>
      </c>
      <c r="B60" s="8" t="s">
        <v>46</v>
      </c>
      <c r="C60" s="9" t="s">
        <v>7</v>
      </c>
      <c r="D60" s="9"/>
      <c r="E60" s="10" t="s">
        <v>8</v>
      </c>
      <c r="F60" s="11">
        <f t="shared" si="3"/>
        <v>17800</v>
      </c>
      <c r="G60" s="11">
        <f t="shared" si="3"/>
        <v>11133.72</v>
      </c>
    </row>
    <row r="61" spans="1:7" ht="18" customHeight="1" outlineLevel="2" x14ac:dyDescent="0.25">
      <c r="A61" s="8" t="s">
        <v>72</v>
      </c>
      <c r="B61" s="8" t="s">
        <v>46</v>
      </c>
      <c r="C61" s="9" t="s">
        <v>121</v>
      </c>
      <c r="D61" s="9" t="s">
        <v>20</v>
      </c>
      <c r="E61" s="10" t="s">
        <v>40</v>
      </c>
      <c r="F61" s="11">
        <v>17800</v>
      </c>
      <c r="G61" s="11">
        <v>11133.72</v>
      </c>
    </row>
    <row r="62" spans="1:7" ht="36" customHeight="1" outlineLevel="3" x14ac:dyDescent="0.25">
      <c r="A62" s="8" t="s">
        <v>72</v>
      </c>
      <c r="B62" s="8" t="s">
        <v>46</v>
      </c>
      <c r="C62" s="9" t="s">
        <v>104</v>
      </c>
      <c r="D62" s="9"/>
      <c r="E62" s="10" t="s">
        <v>30</v>
      </c>
      <c r="F62" s="11">
        <f t="shared" si="3"/>
        <v>0</v>
      </c>
      <c r="G62" s="11">
        <f t="shared" si="3"/>
        <v>0</v>
      </c>
    </row>
    <row r="63" spans="1:7" ht="97.8" customHeight="1" outlineLevel="7" x14ac:dyDescent="0.25">
      <c r="A63" s="8" t="s">
        <v>72</v>
      </c>
      <c r="B63" s="12" t="s">
        <v>46</v>
      </c>
      <c r="C63" s="12" t="s">
        <v>116</v>
      </c>
      <c r="D63" s="12" t="s">
        <v>26</v>
      </c>
      <c r="E63" s="15" t="s">
        <v>101</v>
      </c>
      <c r="F63" s="14">
        <v>0</v>
      </c>
      <c r="G63" s="14">
        <v>0</v>
      </c>
    </row>
    <row r="64" spans="1:7" ht="0.6" customHeight="1" outlineLevel="7" x14ac:dyDescent="0.25">
      <c r="A64" s="8"/>
      <c r="B64" s="32"/>
      <c r="C64" s="33"/>
      <c r="D64" s="33"/>
      <c r="E64" s="34"/>
      <c r="F64" s="35"/>
      <c r="G64" s="35"/>
    </row>
    <row r="65" spans="1:7" ht="13.2" collapsed="1" x14ac:dyDescent="0.25">
      <c r="A65" s="8" t="s">
        <v>72</v>
      </c>
      <c r="B65" s="8" t="s">
        <v>49</v>
      </c>
      <c r="C65" s="9"/>
      <c r="D65" s="9"/>
      <c r="E65" s="10" t="s">
        <v>50</v>
      </c>
      <c r="F65" s="11">
        <f>F67</f>
        <v>441133</v>
      </c>
      <c r="G65" s="11">
        <f>G67</f>
        <v>177806</v>
      </c>
    </row>
    <row r="66" spans="1:7" ht="20.399999999999999" hidden="1" outlineLevel="1" x14ac:dyDescent="0.25">
      <c r="A66" s="8" t="s">
        <v>72</v>
      </c>
      <c r="B66" s="8" t="s">
        <v>49</v>
      </c>
      <c r="C66" s="9" t="s">
        <v>7</v>
      </c>
      <c r="D66" s="9"/>
      <c r="E66" s="10" t="s">
        <v>8</v>
      </c>
      <c r="F66" s="11">
        <f>F68+F70</f>
        <v>441133</v>
      </c>
      <c r="G66" s="11">
        <f>G67+G70</f>
        <v>177806</v>
      </c>
    </row>
    <row r="67" spans="1:7" ht="13.2" outlineLevel="2" x14ac:dyDescent="0.25">
      <c r="A67" s="8" t="s">
        <v>72</v>
      </c>
      <c r="B67" s="8" t="s">
        <v>49</v>
      </c>
      <c r="C67" s="9" t="s">
        <v>7</v>
      </c>
      <c r="D67" s="9"/>
      <c r="E67" s="10" t="s">
        <v>30</v>
      </c>
      <c r="F67" s="11">
        <f>F68+F71</f>
        <v>441133</v>
      </c>
      <c r="G67" s="11">
        <f>G68</f>
        <v>177806</v>
      </c>
    </row>
    <row r="68" spans="1:7" ht="91.8" outlineLevel="3" x14ac:dyDescent="0.25">
      <c r="A68" s="8" t="s">
        <v>72</v>
      </c>
      <c r="B68" s="8" t="s">
        <v>49</v>
      </c>
      <c r="C68" s="9" t="s">
        <v>91</v>
      </c>
      <c r="D68" s="9"/>
      <c r="E68" s="15" t="s">
        <v>51</v>
      </c>
      <c r="F68" s="11">
        <f>F69</f>
        <v>441133</v>
      </c>
      <c r="G68" s="11">
        <v>177806</v>
      </c>
    </row>
    <row r="69" spans="1:7" ht="30.6" outlineLevel="7" x14ac:dyDescent="0.25">
      <c r="A69" s="8" t="s">
        <v>72</v>
      </c>
      <c r="B69" s="12" t="s">
        <v>49</v>
      </c>
      <c r="C69" s="12" t="s">
        <v>91</v>
      </c>
      <c r="D69" s="12" t="s">
        <v>20</v>
      </c>
      <c r="E69" s="13" t="s">
        <v>21</v>
      </c>
      <c r="F69" s="14">
        <v>441133</v>
      </c>
      <c r="G69" s="14">
        <v>177806</v>
      </c>
    </row>
    <row r="70" spans="1:7" ht="20.399999999999999" outlineLevel="2" x14ac:dyDescent="0.25">
      <c r="A70" s="8" t="s">
        <v>72</v>
      </c>
      <c r="B70" s="8" t="s">
        <v>49</v>
      </c>
      <c r="C70" s="9" t="s">
        <v>7</v>
      </c>
      <c r="D70" s="9"/>
      <c r="E70" s="10" t="s">
        <v>40</v>
      </c>
      <c r="F70" s="11">
        <f>F71</f>
        <v>0</v>
      </c>
      <c r="G70" s="11">
        <f>G71</f>
        <v>0</v>
      </c>
    </row>
    <row r="71" spans="1:7" ht="71.400000000000006" outlineLevel="3" x14ac:dyDescent="0.25">
      <c r="A71" s="8" t="s">
        <v>72</v>
      </c>
      <c r="B71" s="8" t="s">
        <v>49</v>
      </c>
      <c r="C71" s="9" t="s">
        <v>92</v>
      </c>
      <c r="D71" s="9"/>
      <c r="E71" s="10" t="s">
        <v>52</v>
      </c>
      <c r="F71" s="11">
        <f>F72</f>
        <v>0</v>
      </c>
      <c r="G71" s="11">
        <f>G72</f>
        <v>0</v>
      </c>
    </row>
    <row r="72" spans="1:7" ht="30.6" outlineLevel="7" x14ac:dyDescent="0.25">
      <c r="A72" s="8" t="s">
        <v>72</v>
      </c>
      <c r="B72" s="12" t="s">
        <v>49</v>
      </c>
      <c r="C72" s="12" t="s">
        <v>92</v>
      </c>
      <c r="D72" s="12" t="s">
        <v>20</v>
      </c>
      <c r="E72" s="13" t="s">
        <v>21</v>
      </c>
      <c r="F72" s="14">
        <v>0</v>
      </c>
      <c r="G72" s="14">
        <v>0</v>
      </c>
    </row>
    <row r="73" spans="1:7" ht="30.6" hidden="1" outlineLevel="7" x14ac:dyDescent="0.25">
      <c r="A73" s="8" t="s">
        <v>72</v>
      </c>
      <c r="B73" s="32" t="s">
        <v>49</v>
      </c>
      <c r="C73" s="33" t="s">
        <v>106</v>
      </c>
      <c r="D73" s="33" t="s">
        <v>20</v>
      </c>
      <c r="E73" s="13" t="s">
        <v>21</v>
      </c>
      <c r="F73" s="35">
        <v>98000</v>
      </c>
      <c r="G73" s="35">
        <v>97526.66</v>
      </c>
    </row>
    <row r="74" spans="1:7" ht="30.6" hidden="1" outlineLevel="7" x14ac:dyDescent="0.25">
      <c r="A74" s="8" t="s">
        <v>72</v>
      </c>
      <c r="B74" s="32" t="s">
        <v>49</v>
      </c>
      <c r="C74" s="33" t="s">
        <v>107</v>
      </c>
      <c r="D74" s="33" t="s">
        <v>20</v>
      </c>
      <c r="E74" s="13" t="s">
        <v>21</v>
      </c>
      <c r="F74" s="35">
        <v>1990.34</v>
      </c>
      <c r="G74" s="35">
        <v>1990.34</v>
      </c>
    </row>
    <row r="75" spans="1:7" ht="12" customHeight="1" collapsed="1" x14ac:dyDescent="0.25">
      <c r="A75" s="8" t="s">
        <v>72</v>
      </c>
      <c r="B75" s="8" t="s">
        <v>53</v>
      </c>
      <c r="C75" s="9"/>
      <c r="D75" s="9"/>
      <c r="E75" s="10" t="s">
        <v>54</v>
      </c>
      <c r="F75" s="11">
        <f>F82+F83+F86+F88+F90</f>
        <v>687032.54999999993</v>
      </c>
      <c r="G75" s="11">
        <f>G80+G85</f>
        <v>563815.16</v>
      </c>
    </row>
    <row r="76" spans="1:7" ht="20.399999999999999" hidden="1" outlineLevel="1" x14ac:dyDescent="0.25">
      <c r="A76" s="8" t="s">
        <v>72</v>
      </c>
      <c r="B76" s="8" t="s">
        <v>53</v>
      </c>
      <c r="C76" s="9" t="s">
        <v>7</v>
      </c>
      <c r="D76" s="9"/>
      <c r="E76" s="10" t="s">
        <v>8</v>
      </c>
      <c r="F76" s="11">
        <f>F77+F80+F85</f>
        <v>609381.65</v>
      </c>
      <c r="G76" s="11">
        <f>G77+G80+G85</f>
        <v>563815.16</v>
      </c>
    </row>
    <row r="77" spans="1:7" ht="61.2" hidden="1" outlineLevel="2" x14ac:dyDescent="0.25">
      <c r="A77" s="8" t="s">
        <v>72</v>
      </c>
      <c r="B77" s="8" t="s">
        <v>53</v>
      </c>
      <c r="C77" s="9" t="s">
        <v>55</v>
      </c>
      <c r="D77" s="9"/>
      <c r="E77" s="10" t="s">
        <v>56</v>
      </c>
      <c r="F77" s="11">
        <f>F78</f>
        <v>0</v>
      </c>
      <c r="G77" s="11">
        <f>G78</f>
        <v>0</v>
      </c>
    </row>
    <row r="78" spans="1:7" ht="30.6" hidden="1" outlineLevel="3" x14ac:dyDescent="0.25">
      <c r="A78" s="8" t="s">
        <v>72</v>
      </c>
      <c r="B78" s="8" t="s">
        <v>53</v>
      </c>
      <c r="C78" s="9" t="s">
        <v>73</v>
      </c>
      <c r="D78" s="9"/>
      <c r="E78" s="10" t="s">
        <v>57</v>
      </c>
      <c r="F78" s="11">
        <f>F79</f>
        <v>0</v>
      </c>
      <c r="G78" s="11">
        <v>0</v>
      </c>
    </row>
    <row r="79" spans="1:7" ht="30.6" hidden="1" outlineLevel="7" x14ac:dyDescent="0.25">
      <c r="A79" s="8" t="s">
        <v>72</v>
      </c>
      <c r="B79" s="12" t="s">
        <v>53</v>
      </c>
      <c r="C79" s="12" t="s">
        <v>73</v>
      </c>
      <c r="D79" s="12" t="s">
        <v>20</v>
      </c>
      <c r="E79" s="13" t="s">
        <v>58</v>
      </c>
      <c r="F79" s="14">
        <v>0</v>
      </c>
      <c r="G79" s="14">
        <v>0</v>
      </c>
    </row>
    <row r="80" spans="1:7" ht="13.2" outlineLevel="2" x14ac:dyDescent="0.25">
      <c r="A80" s="8" t="s">
        <v>72</v>
      </c>
      <c r="B80" s="8" t="s">
        <v>53</v>
      </c>
      <c r="C80" s="9" t="s">
        <v>7</v>
      </c>
      <c r="D80" s="9"/>
      <c r="E80" s="10" t="s">
        <v>30</v>
      </c>
      <c r="F80" s="11">
        <f>F81+F83</f>
        <v>153404</v>
      </c>
      <c r="G80" s="11">
        <f>G81+G83</f>
        <v>109302.9</v>
      </c>
    </row>
    <row r="81" spans="1:7" ht="40.799999999999997" outlineLevel="3" x14ac:dyDescent="0.25">
      <c r="A81" s="8" t="s">
        <v>72</v>
      </c>
      <c r="B81" s="8" t="s">
        <v>53</v>
      </c>
      <c r="C81" s="9" t="s">
        <v>93</v>
      </c>
      <c r="D81" s="9"/>
      <c r="E81" s="10" t="s">
        <v>59</v>
      </c>
      <c r="F81" s="11">
        <f>F82</f>
        <v>143412</v>
      </c>
      <c r="G81" s="11">
        <f>G82</f>
        <v>109302.9</v>
      </c>
    </row>
    <row r="82" spans="1:7" ht="30.6" outlineLevel="7" x14ac:dyDescent="0.25">
      <c r="A82" s="8" t="s">
        <v>72</v>
      </c>
      <c r="B82" s="12" t="s">
        <v>53</v>
      </c>
      <c r="C82" s="12" t="s">
        <v>93</v>
      </c>
      <c r="D82" s="12" t="s">
        <v>20</v>
      </c>
      <c r="E82" s="13" t="s">
        <v>21</v>
      </c>
      <c r="F82" s="14">
        <v>143412</v>
      </c>
      <c r="G82" s="14">
        <v>109302.9</v>
      </c>
    </row>
    <row r="83" spans="1:7" ht="40.799999999999997" outlineLevel="3" x14ac:dyDescent="0.25">
      <c r="A83" s="8" t="s">
        <v>72</v>
      </c>
      <c r="B83" s="8" t="s">
        <v>53</v>
      </c>
      <c r="C83" s="9" t="s">
        <v>94</v>
      </c>
      <c r="D83" s="9"/>
      <c r="E83" s="10" t="s">
        <v>60</v>
      </c>
      <c r="F83" s="11">
        <f>F84</f>
        <v>9992</v>
      </c>
      <c r="G83" s="11">
        <f>G84</f>
        <v>0</v>
      </c>
    </row>
    <row r="84" spans="1:7" ht="30.6" outlineLevel="7" x14ac:dyDescent="0.25">
      <c r="A84" s="8" t="s">
        <v>72</v>
      </c>
      <c r="B84" s="12" t="s">
        <v>53</v>
      </c>
      <c r="C84" s="12" t="s">
        <v>94</v>
      </c>
      <c r="D84" s="12" t="s">
        <v>20</v>
      </c>
      <c r="E84" s="13" t="s">
        <v>21</v>
      </c>
      <c r="F84" s="14">
        <v>9992</v>
      </c>
      <c r="G84" s="14">
        <v>0</v>
      </c>
    </row>
    <row r="85" spans="1:7" ht="20.399999999999999" outlineLevel="2" x14ac:dyDescent="0.25">
      <c r="A85" s="8" t="s">
        <v>72</v>
      </c>
      <c r="B85" s="8" t="s">
        <v>53</v>
      </c>
      <c r="C85" s="9" t="s">
        <v>7</v>
      </c>
      <c r="D85" s="9"/>
      <c r="E85" s="10" t="s">
        <v>40</v>
      </c>
      <c r="F85" s="11">
        <f>F89+F92</f>
        <v>455977.65</v>
      </c>
      <c r="G85" s="11">
        <f>G86+G89+G90</f>
        <v>454512.26</v>
      </c>
    </row>
    <row r="86" spans="1:7" ht="13.2" outlineLevel="2" x14ac:dyDescent="0.25">
      <c r="A86" s="8" t="s">
        <v>72</v>
      </c>
      <c r="B86" s="8" t="s">
        <v>53</v>
      </c>
      <c r="C86" s="9" t="s">
        <v>95</v>
      </c>
      <c r="D86" s="9"/>
      <c r="E86" s="10"/>
      <c r="F86" s="11">
        <f>F87</f>
        <v>77650.899999999994</v>
      </c>
      <c r="G86" s="11">
        <v>76947</v>
      </c>
    </row>
    <row r="87" spans="1:7" ht="30.6" outlineLevel="2" x14ac:dyDescent="0.25">
      <c r="A87" s="8" t="s">
        <v>72</v>
      </c>
      <c r="B87" s="8" t="s">
        <v>53</v>
      </c>
      <c r="C87" s="9" t="s">
        <v>95</v>
      </c>
      <c r="D87" s="9" t="s">
        <v>20</v>
      </c>
      <c r="E87" s="13" t="s">
        <v>21</v>
      </c>
      <c r="F87" s="11">
        <v>77650.899999999994</v>
      </c>
      <c r="G87" s="11">
        <v>76947</v>
      </c>
    </row>
    <row r="88" spans="1:7" ht="13.2" outlineLevel="3" x14ac:dyDescent="0.25">
      <c r="A88" s="8" t="s">
        <v>72</v>
      </c>
      <c r="B88" s="8" t="s">
        <v>53</v>
      </c>
      <c r="C88" s="9" t="s">
        <v>61</v>
      </c>
      <c r="D88" s="9"/>
      <c r="E88" s="10" t="s">
        <v>62</v>
      </c>
      <c r="F88" s="11">
        <f>F89</f>
        <v>402940.81</v>
      </c>
      <c r="G88" s="11">
        <f>G89</f>
        <v>329528.42</v>
      </c>
    </row>
    <row r="89" spans="1:7" ht="30.6" outlineLevel="7" x14ac:dyDescent="0.25">
      <c r="A89" s="8" t="s">
        <v>72</v>
      </c>
      <c r="B89" s="12" t="s">
        <v>53</v>
      </c>
      <c r="C89" s="12" t="s">
        <v>95</v>
      </c>
      <c r="D89" s="12" t="s">
        <v>99</v>
      </c>
      <c r="E89" s="13" t="s">
        <v>21</v>
      </c>
      <c r="F89" s="14">
        <v>402940.81</v>
      </c>
      <c r="G89" s="14">
        <v>329528.42</v>
      </c>
    </row>
    <row r="90" spans="1:7" ht="20.399999999999999" outlineLevel="3" x14ac:dyDescent="0.25">
      <c r="A90" s="8" t="s">
        <v>72</v>
      </c>
      <c r="B90" s="8" t="s">
        <v>53</v>
      </c>
      <c r="C90" s="9" t="s">
        <v>96</v>
      </c>
      <c r="D90" s="9"/>
      <c r="E90" s="10" t="s">
        <v>63</v>
      </c>
      <c r="F90" s="11">
        <f>F91+F92</f>
        <v>53036.84</v>
      </c>
      <c r="G90" s="11">
        <f>G92</f>
        <v>48036.84</v>
      </c>
    </row>
    <row r="91" spans="1:7" ht="30.6" outlineLevel="3" x14ac:dyDescent="0.25">
      <c r="A91" s="8" t="s">
        <v>72</v>
      </c>
      <c r="B91" s="45" t="s">
        <v>53</v>
      </c>
      <c r="C91" s="46" t="s">
        <v>96</v>
      </c>
      <c r="D91" s="46" t="s">
        <v>32</v>
      </c>
      <c r="E91" s="13" t="s">
        <v>21</v>
      </c>
      <c r="F91" s="47">
        <v>0</v>
      </c>
      <c r="G91" s="47">
        <v>0</v>
      </c>
    </row>
    <row r="92" spans="1:7" ht="30.6" outlineLevel="7" x14ac:dyDescent="0.25">
      <c r="A92" s="8" t="s">
        <v>72</v>
      </c>
      <c r="B92" s="12" t="s">
        <v>53</v>
      </c>
      <c r="C92" s="12" t="s">
        <v>96</v>
      </c>
      <c r="D92" s="12" t="s">
        <v>20</v>
      </c>
      <c r="E92" s="13" t="s">
        <v>21</v>
      </c>
      <c r="F92" s="14">
        <v>53036.84</v>
      </c>
      <c r="G92" s="14">
        <v>48036.84</v>
      </c>
    </row>
    <row r="93" spans="1:7" ht="36.6" hidden="1" customHeight="1" outlineLevel="3" x14ac:dyDescent="0.25">
      <c r="A93" s="8" t="s">
        <v>72</v>
      </c>
      <c r="B93" s="8" t="s">
        <v>53</v>
      </c>
      <c r="C93" s="9" t="s">
        <v>81</v>
      </c>
      <c r="D93" s="9"/>
      <c r="E93" s="10" t="s">
        <v>82</v>
      </c>
      <c r="F93" s="11">
        <f>F94</f>
        <v>1000000</v>
      </c>
      <c r="G93" s="11">
        <f>G94</f>
        <v>0</v>
      </c>
    </row>
    <row r="94" spans="1:7" ht="40.799999999999997" hidden="1" customHeight="1" outlineLevel="7" x14ac:dyDescent="0.25">
      <c r="A94" s="30" t="s">
        <v>72</v>
      </c>
      <c r="B94" s="21" t="s">
        <v>53</v>
      </c>
      <c r="C94" s="21" t="s">
        <v>81</v>
      </c>
      <c r="D94" s="21" t="s">
        <v>20</v>
      </c>
      <c r="E94" s="22" t="s">
        <v>21</v>
      </c>
      <c r="F94" s="23">
        <v>1000000</v>
      </c>
      <c r="G94" s="23">
        <v>0</v>
      </c>
    </row>
    <row r="95" spans="1:7" ht="40.799999999999997" hidden="1" outlineLevel="7" x14ac:dyDescent="0.25">
      <c r="A95" s="27" t="s">
        <v>72</v>
      </c>
      <c r="B95" s="27" t="s">
        <v>53</v>
      </c>
      <c r="C95" s="27" t="s">
        <v>74</v>
      </c>
      <c r="D95" s="27"/>
      <c r="E95" s="28" t="s">
        <v>75</v>
      </c>
      <c r="F95" s="29">
        <f>F96</f>
        <v>0</v>
      </c>
      <c r="G95" s="29">
        <f>G96</f>
        <v>0</v>
      </c>
    </row>
    <row r="96" spans="1:7" ht="30.6" hidden="1" outlineLevel="7" x14ac:dyDescent="0.25">
      <c r="A96" s="31" t="s">
        <v>72</v>
      </c>
      <c r="B96" s="24" t="s">
        <v>53</v>
      </c>
      <c r="C96" s="24" t="s">
        <v>74</v>
      </c>
      <c r="D96" s="24" t="s">
        <v>20</v>
      </c>
      <c r="E96" s="25" t="s">
        <v>21</v>
      </c>
      <c r="F96" s="26">
        <v>0</v>
      </c>
      <c r="G96" s="26">
        <v>0</v>
      </c>
    </row>
    <row r="97" spans="1:7" ht="13.2" hidden="1" outlineLevel="7" x14ac:dyDescent="0.25">
      <c r="A97" s="48" t="s">
        <v>72</v>
      </c>
      <c r="B97" s="41" t="s">
        <v>102</v>
      </c>
      <c r="C97" s="42" t="s">
        <v>7</v>
      </c>
      <c r="D97" s="42"/>
      <c r="E97" s="43"/>
      <c r="F97" s="49">
        <v>1249026.76</v>
      </c>
      <c r="G97" s="49">
        <f>G98</f>
        <v>993885.71</v>
      </c>
    </row>
    <row r="98" spans="1:7" ht="30.6" hidden="1" outlineLevel="7" x14ac:dyDescent="0.25">
      <c r="A98" s="48" t="s">
        <v>72</v>
      </c>
      <c r="B98" s="41" t="s">
        <v>102</v>
      </c>
      <c r="C98" s="42" t="s">
        <v>103</v>
      </c>
      <c r="D98" s="42" t="s">
        <v>20</v>
      </c>
      <c r="E98" s="13" t="s">
        <v>21</v>
      </c>
      <c r="F98" s="44">
        <v>1249026.76</v>
      </c>
      <c r="G98" s="44">
        <v>993885.71</v>
      </c>
    </row>
    <row r="99" spans="1:7" ht="13.2" x14ac:dyDescent="0.25">
      <c r="A99" s="8" t="s">
        <v>72</v>
      </c>
      <c r="B99" s="8" t="s">
        <v>64</v>
      </c>
      <c r="C99" s="9"/>
      <c r="D99" s="9"/>
      <c r="E99" s="10" t="s">
        <v>65</v>
      </c>
      <c r="F99" s="11">
        <f t="shared" ref="F99:G101" si="4">F100</f>
        <v>132996.84</v>
      </c>
      <c r="G99" s="11">
        <f t="shared" si="4"/>
        <v>55415.35</v>
      </c>
    </row>
    <row r="100" spans="1:7" ht="20.399999999999999" outlineLevel="1" x14ac:dyDescent="0.25">
      <c r="A100" s="8" t="s">
        <v>72</v>
      </c>
      <c r="B100" s="8" t="s">
        <v>64</v>
      </c>
      <c r="C100" s="9" t="s">
        <v>7</v>
      </c>
      <c r="D100" s="9"/>
      <c r="E100" s="10" t="s">
        <v>8</v>
      </c>
      <c r="F100" s="11">
        <f t="shared" si="4"/>
        <v>132996.84</v>
      </c>
      <c r="G100" s="11">
        <f t="shared" si="4"/>
        <v>55415.35</v>
      </c>
    </row>
    <row r="101" spans="1:7" ht="30.6" outlineLevel="2" x14ac:dyDescent="0.25">
      <c r="A101" s="8" t="s">
        <v>72</v>
      </c>
      <c r="B101" s="8" t="s">
        <v>64</v>
      </c>
      <c r="C101" s="9" t="s">
        <v>7</v>
      </c>
      <c r="D101" s="9"/>
      <c r="E101" s="10" t="s">
        <v>66</v>
      </c>
      <c r="F101" s="11">
        <f t="shared" si="4"/>
        <v>132996.84</v>
      </c>
      <c r="G101" s="11">
        <f t="shared" si="4"/>
        <v>55415.35</v>
      </c>
    </row>
    <row r="102" spans="1:7" ht="81.599999999999994" outlineLevel="3" x14ac:dyDescent="0.25">
      <c r="A102" s="8" t="s">
        <v>72</v>
      </c>
      <c r="B102" s="8" t="s">
        <v>64</v>
      </c>
      <c r="C102" s="9" t="s">
        <v>97</v>
      </c>
      <c r="D102" s="9" t="s">
        <v>105</v>
      </c>
      <c r="E102" s="10" t="s">
        <v>67</v>
      </c>
      <c r="F102" s="11">
        <v>132996.84</v>
      </c>
      <c r="G102" s="11">
        <v>55415.35</v>
      </c>
    </row>
    <row r="103" spans="1:7" ht="30.6" outlineLevel="3" x14ac:dyDescent="0.25">
      <c r="A103" s="8" t="s">
        <v>72</v>
      </c>
      <c r="B103" s="45" t="s">
        <v>64</v>
      </c>
      <c r="C103" s="46" t="s">
        <v>97</v>
      </c>
      <c r="D103" s="46" t="s">
        <v>105</v>
      </c>
      <c r="E103" s="13" t="s">
        <v>68</v>
      </c>
      <c r="F103" s="47">
        <v>132996.84</v>
      </c>
      <c r="G103" s="47">
        <v>55415.35</v>
      </c>
    </row>
    <row r="104" spans="1:7" ht="13.2" outlineLevel="3" x14ac:dyDescent="0.25">
      <c r="A104" s="8" t="s">
        <v>72</v>
      </c>
      <c r="B104" s="45" t="s">
        <v>122</v>
      </c>
      <c r="C104" s="46"/>
      <c r="D104" s="46"/>
      <c r="E104" s="13"/>
      <c r="F104" s="53">
        <f>F105+F106+F107</f>
        <v>2613010.8600000003</v>
      </c>
      <c r="G104" s="47">
        <f>G105+G107</f>
        <v>221318.31</v>
      </c>
    </row>
    <row r="105" spans="1:7" ht="30.6" outlineLevel="3" x14ac:dyDescent="0.25">
      <c r="A105" s="8" t="s">
        <v>72</v>
      </c>
      <c r="B105" s="45" t="s">
        <v>122</v>
      </c>
      <c r="C105" s="46" t="s">
        <v>123</v>
      </c>
      <c r="D105" s="46" t="s">
        <v>20</v>
      </c>
      <c r="E105" s="13" t="s">
        <v>124</v>
      </c>
      <c r="F105" s="47">
        <v>52060.22</v>
      </c>
      <c r="G105" s="47">
        <v>4426.16</v>
      </c>
    </row>
    <row r="106" spans="1:7" ht="20.399999999999999" outlineLevel="3" x14ac:dyDescent="0.25">
      <c r="A106" s="8" t="s">
        <v>72</v>
      </c>
      <c r="B106" s="45" t="s">
        <v>122</v>
      </c>
      <c r="C106" s="46" t="s">
        <v>125</v>
      </c>
      <c r="D106" s="46" t="s">
        <v>20</v>
      </c>
      <c r="E106" s="13" t="s">
        <v>126</v>
      </c>
      <c r="F106" s="47">
        <v>10000</v>
      </c>
      <c r="G106" s="47">
        <v>0</v>
      </c>
    </row>
    <row r="107" spans="1:7" ht="30.6" outlineLevel="7" x14ac:dyDescent="0.25">
      <c r="A107" s="8" t="s">
        <v>72</v>
      </c>
      <c r="B107" s="12" t="s">
        <v>122</v>
      </c>
      <c r="C107" s="12" t="s">
        <v>127</v>
      </c>
      <c r="D107" s="12" t="s">
        <v>20</v>
      </c>
      <c r="E107" s="13" t="s">
        <v>128</v>
      </c>
      <c r="F107" s="14">
        <v>2550950.64</v>
      </c>
      <c r="G107" s="14">
        <v>216892.15</v>
      </c>
    </row>
    <row r="108" spans="1:7" ht="13.2" x14ac:dyDescent="0.25">
      <c r="A108" s="16" t="s">
        <v>69</v>
      </c>
      <c r="B108" s="16"/>
      <c r="C108" s="17"/>
      <c r="D108" s="17"/>
      <c r="E108" s="18"/>
      <c r="F108" s="19">
        <f>F6+F12+F24+F26+F38+F45+F52+F59+F65+F75+F99+F104</f>
        <v>12535656.240000002</v>
      </c>
      <c r="G108" s="19">
        <f>G6+G12+G26+G38+G47+G52+G59+G65+G75+G99+G104</f>
        <v>4099916.8800000004</v>
      </c>
    </row>
  </sheetData>
  <mergeCells count="3">
    <mergeCell ref="D1:G1"/>
    <mergeCell ref="B3:I3"/>
    <mergeCell ref="A2:G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</vt:lpstr>
      <vt:lpstr>2</vt:lpstr>
      <vt:lpstr>'1'!APPT</vt:lpstr>
      <vt:lpstr>'2'!APPT</vt:lpstr>
      <vt:lpstr>'1'!FIO</vt:lpstr>
      <vt:lpstr>'2'!FIO</vt:lpstr>
      <vt:lpstr>'1'!SIGN</vt:lpstr>
      <vt:lpstr>'2'!SIGN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rep:2.44.0.80</dc:description>
  <cp:lastModifiedBy>Пользователь Windows</cp:lastModifiedBy>
  <cp:lastPrinted>2022-04-07T11:34:07Z</cp:lastPrinted>
  <dcterms:created xsi:type="dcterms:W3CDTF">2018-05-17T07:03:39Z</dcterms:created>
  <dcterms:modified xsi:type="dcterms:W3CDTF">2024-12-17T10:32:47Z</dcterms:modified>
</cp:coreProperties>
</file>